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4895" activeTab="3"/>
  </bookViews>
  <sheets>
    <sheet name="Brandon" sheetId="1" r:id="rId1"/>
    <sheet name="Grand Beach" sheetId="2" r:id="rId2"/>
    <sheet name="Sandilands" sheetId="4" r:id="rId3"/>
    <sheet name="points tally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8" i="3" l="1"/>
  <c r="G101" i="3"/>
  <c r="G102" i="3"/>
  <c r="G103" i="3"/>
  <c r="G104" i="3"/>
  <c r="G105" i="3"/>
  <c r="G106" i="3"/>
  <c r="G79" i="3"/>
  <c r="G80" i="3"/>
  <c r="G81" i="3"/>
  <c r="G83" i="3"/>
  <c r="G90" i="3"/>
  <c r="G65" i="3"/>
  <c r="G63" i="3"/>
  <c r="G48" i="3"/>
  <c r="G44" i="3"/>
  <c r="G45" i="3"/>
  <c r="G46" i="3"/>
  <c r="G47" i="3"/>
  <c r="G50" i="3"/>
  <c r="G38" i="3"/>
  <c r="G75" i="3"/>
  <c r="G76" i="3"/>
  <c r="G77" i="3"/>
  <c r="G78" i="3"/>
  <c r="G112" i="3"/>
  <c r="G113" i="3"/>
  <c r="G114" i="3"/>
  <c r="G116" i="3"/>
  <c r="G62" i="3"/>
  <c r="G64" i="3"/>
  <c r="G66" i="3"/>
  <c r="G31" i="3"/>
  <c r="G34" i="3"/>
  <c r="G27" i="3"/>
  <c r="G28" i="3"/>
  <c r="G12" i="3"/>
  <c r="G13" i="3"/>
  <c r="G139" i="3"/>
  <c r="G140" i="3"/>
  <c r="G141" i="3"/>
  <c r="G142" i="3"/>
  <c r="G143" i="3"/>
  <c r="G145" i="3"/>
  <c r="G147" i="3"/>
  <c r="G148" i="3"/>
  <c r="G126" i="3"/>
  <c r="G127" i="3"/>
  <c r="G128" i="3"/>
  <c r="G129" i="3"/>
  <c r="G133" i="3"/>
  <c r="G134" i="3"/>
  <c r="G135" i="3"/>
  <c r="G136" i="3"/>
  <c r="G70" i="3"/>
  <c r="G71" i="3"/>
  <c r="G72" i="3"/>
  <c r="G73" i="3"/>
  <c r="G74" i="3"/>
  <c r="G69" i="3"/>
  <c r="G84" i="3"/>
  <c r="G22" i="3"/>
  <c r="G23" i="3"/>
  <c r="G24" i="3"/>
  <c r="G15" i="3"/>
  <c r="G18" i="3"/>
  <c r="G4" i="3"/>
  <c r="G7" i="3"/>
  <c r="G8" i="3"/>
  <c r="G9" i="3"/>
  <c r="G10" i="3"/>
  <c r="G11" i="3"/>
  <c r="G30" i="3"/>
  <c r="G35" i="3"/>
  <c r="G37" i="3"/>
  <c r="G39" i="3"/>
  <c r="G42" i="3"/>
  <c r="G43" i="3"/>
  <c r="G49" i="3"/>
  <c r="G51" i="3"/>
  <c r="G52" i="3"/>
  <c r="G53" i="3"/>
  <c r="G54" i="3"/>
  <c r="G55" i="3"/>
  <c r="G56" i="3"/>
  <c r="G57" i="3"/>
  <c r="G67" i="3"/>
  <c r="G68" i="3"/>
  <c r="G41" i="3"/>
  <c r="G3" i="3"/>
  <c r="G19" i="3"/>
  <c r="G20" i="3"/>
  <c r="G40" i="3"/>
  <c r="G25" i="3"/>
  <c r="G26" i="3"/>
  <c r="G85" i="3"/>
  <c r="G86" i="3"/>
  <c r="G87" i="3"/>
  <c r="G88" i="3"/>
  <c r="G91" i="3"/>
  <c r="G93" i="3"/>
  <c r="G94" i="3"/>
  <c r="G95" i="3"/>
  <c r="G98" i="3"/>
  <c r="G107" i="3"/>
  <c r="G59" i="3"/>
  <c r="G109" i="3"/>
  <c r="G121" i="3"/>
  <c r="G122" i="3"/>
  <c r="G123" i="3"/>
  <c r="G124" i="3"/>
  <c r="G130" i="3"/>
  <c r="G131" i="3"/>
  <c r="G137" i="3"/>
  <c r="K59" i="4"/>
  <c r="K60" i="4"/>
  <c r="K61" i="4"/>
  <c r="K62" i="4"/>
  <c r="K63" i="4"/>
  <c r="K58" i="4"/>
  <c r="K57" i="4"/>
  <c r="K55" i="4"/>
  <c r="K56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35" i="4"/>
  <c r="K25" i="4"/>
  <c r="K26" i="4"/>
  <c r="K27" i="4"/>
  <c r="K28" i="4"/>
  <c r="K29" i="4"/>
  <c r="K30" i="4"/>
  <c r="K31" i="4"/>
  <c r="K32" i="4"/>
  <c r="K24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8" i="4"/>
  <c r="K5" i="4"/>
  <c r="K6" i="4"/>
  <c r="K7" i="4"/>
  <c r="K3" i="4"/>
  <c r="K4" i="4"/>
  <c r="K2" i="4"/>
  <c r="E175" i="2"/>
  <c r="E135" i="2"/>
  <c r="E140" i="2"/>
  <c r="D82" i="2"/>
  <c r="D83" i="2"/>
  <c r="D84" i="2"/>
  <c r="D85" i="2"/>
  <c r="D86" i="2"/>
  <c r="D87" i="2"/>
  <c r="D88" i="2"/>
  <c r="D89" i="2"/>
  <c r="D90" i="2"/>
  <c r="D81" i="2"/>
  <c r="D77" i="2"/>
  <c r="D78" i="2"/>
  <c r="D79" i="2"/>
  <c r="D76" i="2"/>
  <c r="H78" i="2"/>
  <c r="D69" i="2"/>
  <c r="D70" i="2"/>
  <c r="D71" i="2"/>
  <c r="D72" i="2"/>
  <c r="D73" i="2"/>
  <c r="D74" i="2"/>
  <c r="D68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44" i="2"/>
  <c r="D38" i="2"/>
  <c r="D39" i="2"/>
  <c r="D40" i="2"/>
  <c r="D41" i="2"/>
  <c r="D42" i="2"/>
  <c r="D37" i="2"/>
  <c r="D26" i="2"/>
  <c r="D27" i="2"/>
  <c r="D28" i="2"/>
  <c r="D25" i="2"/>
  <c r="D29" i="2"/>
  <c r="D30" i="2"/>
  <c r="D31" i="2"/>
  <c r="D32" i="2"/>
  <c r="H28" i="2"/>
  <c r="D21" i="2"/>
  <c r="D20" i="2"/>
  <c r="H21" i="2"/>
  <c r="D13" i="2"/>
  <c r="D14" i="2"/>
  <c r="D15" i="2"/>
  <c r="D16" i="2"/>
  <c r="D17" i="2"/>
  <c r="D18" i="2"/>
  <c r="D12" i="2"/>
  <c r="D4" i="2"/>
  <c r="D5" i="2"/>
  <c r="D6" i="2"/>
  <c r="D7" i="2"/>
  <c r="D8" i="2"/>
  <c r="D3" i="2"/>
  <c r="H5" i="2"/>
  <c r="H52" i="2"/>
  <c r="H85" i="2"/>
  <c r="H15" i="2"/>
  <c r="H71" i="2"/>
  <c r="H39" i="2"/>
  <c r="E58" i="1"/>
  <c r="E59" i="1"/>
  <c r="E60" i="1"/>
  <c r="E61" i="1"/>
  <c r="E62" i="1"/>
  <c r="E63" i="1"/>
  <c r="E64" i="1"/>
  <c r="E65" i="1"/>
  <c r="F61" i="1"/>
  <c r="G61" i="1"/>
  <c r="E55" i="1"/>
  <c r="E56" i="1"/>
  <c r="E39" i="1"/>
  <c r="E40" i="1"/>
  <c r="E41" i="1"/>
  <c r="E42" i="1"/>
  <c r="E43" i="1"/>
  <c r="E38" i="1"/>
  <c r="G40" i="1"/>
  <c r="E46" i="1"/>
  <c r="E47" i="1"/>
  <c r="E48" i="1"/>
  <c r="E49" i="1"/>
  <c r="E50" i="1"/>
  <c r="E51" i="1"/>
  <c r="E52" i="1"/>
  <c r="E53" i="1"/>
  <c r="E54" i="1"/>
  <c r="E45" i="1"/>
  <c r="F48" i="1"/>
  <c r="E32" i="1"/>
  <c r="E33" i="1"/>
  <c r="E34" i="1"/>
  <c r="E35" i="1"/>
  <c r="E36" i="1"/>
  <c r="E20" i="1"/>
  <c r="E21" i="1"/>
  <c r="E22" i="1"/>
  <c r="E19" i="1"/>
  <c r="E23" i="1"/>
  <c r="E24" i="1"/>
  <c r="E25" i="1"/>
  <c r="E26" i="1"/>
  <c r="E27" i="1"/>
  <c r="E28" i="1"/>
  <c r="F24" i="1"/>
  <c r="E29" i="1"/>
  <c r="E31" i="1"/>
  <c r="G33" i="1"/>
  <c r="G24" i="1"/>
  <c r="E12" i="1"/>
  <c r="E13" i="1"/>
  <c r="E14" i="1"/>
  <c r="E15" i="1"/>
  <c r="E16" i="1"/>
  <c r="E17" i="1"/>
  <c r="E11" i="1"/>
  <c r="F14" i="1"/>
  <c r="E4" i="1"/>
  <c r="E5" i="1"/>
  <c r="E6" i="1"/>
  <c r="E7" i="1"/>
  <c r="E8" i="1"/>
  <c r="E9" i="1"/>
  <c r="E3" i="1"/>
  <c r="G5" i="1"/>
  <c r="F33" i="1"/>
  <c r="F5" i="1"/>
  <c r="F40" i="1"/>
  <c r="G48" i="1"/>
  <c r="G14" i="1"/>
</calcChain>
</file>

<file path=xl/sharedStrings.xml><?xml version="1.0" encoding="utf-8"?>
<sst xmlns="http://schemas.openxmlformats.org/spreadsheetml/2006/main" count="1268" uniqueCount="513">
  <si>
    <t>Expert</t>
  </si>
  <si>
    <t>Jason weibe</t>
  </si>
  <si>
    <t>Kurt Penno</t>
  </si>
  <si>
    <t>Wayntr Bishop</t>
  </si>
  <si>
    <t>Dylan Harris</t>
  </si>
  <si>
    <t>JP Peters</t>
  </si>
  <si>
    <t>Jason Howden</t>
  </si>
  <si>
    <t>Jarred Fawcet</t>
  </si>
  <si>
    <t>brandon cup</t>
  </si>
  <si>
    <t>laps</t>
  </si>
  <si>
    <t xml:space="preserve">time </t>
  </si>
  <si>
    <t xml:space="preserve">lap break down </t>
  </si>
  <si>
    <t>place</t>
  </si>
  <si>
    <t>DNF</t>
  </si>
  <si>
    <t>Elite</t>
  </si>
  <si>
    <t>David Hamm</t>
  </si>
  <si>
    <t>Carl Chandler</t>
  </si>
  <si>
    <t>Kailen Shackelton</t>
  </si>
  <si>
    <t>Nathan Weslake</t>
  </si>
  <si>
    <t>Jeremy Doerksen</t>
  </si>
  <si>
    <t>Paul Benson</t>
  </si>
  <si>
    <t>Adrian Alphonso</t>
  </si>
  <si>
    <t>comp</t>
  </si>
  <si>
    <t>Carson Thompson</t>
  </si>
  <si>
    <t>Marshal Nardella</t>
  </si>
  <si>
    <t>Scott English</t>
  </si>
  <si>
    <t>Matthew Blenkinsopp</t>
  </si>
  <si>
    <t>Caset Vanderhart</t>
  </si>
  <si>
    <t>Tim Fryoka</t>
  </si>
  <si>
    <t>Tom Slymkevich</t>
  </si>
  <si>
    <t>Johnathon Thompson</t>
  </si>
  <si>
    <t>Gord DALLING</t>
  </si>
  <si>
    <t>Richard Dupuis</t>
  </si>
  <si>
    <t>eVAN St Cry</t>
  </si>
  <si>
    <t>senior sport</t>
  </si>
  <si>
    <t>Craig Crowter</t>
  </si>
  <si>
    <t>Mark seel</t>
  </si>
  <si>
    <t>Randy Grieser</t>
  </si>
  <si>
    <t>Marcus Gooch</t>
  </si>
  <si>
    <t>Jason Carter</t>
  </si>
  <si>
    <t>Russel Theissen</t>
  </si>
  <si>
    <t>sport senior women</t>
  </si>
  <si>
    <t>Marlis Jabs</t>
  </si>
  <si>
    <t>Nicola Bistyak</t>
  </si>
  <si>
    <t>Heide Grieser</t>
  </si>
  <si>
    <t>Cindy Brown</t>
  </si>
  <si>
    <t>Vanessa Peters</t>
  </si>
  <si>
    <t>Shaelene Telles Langdon</t>
  </si>
  <si>
    <t>Sport Youth men</t>
  </si>
  <si>
    <t>Nes Dalling</t>
  </si>
  <si>
    <t>Eric Shinkel</t>
  </si>
  <si>
    <t>Mathew Boyle</t>
  </si>
  <si>
    <t>Alex Bistyak</t>
  </si>
  <si>
    <t>Austin Legault</t>
  </si>
  <si>
    <t>Mathwe Glowocki</t>
  </si>
  <si>
    <t>Nathan Man</t>
  </si>
  <si>
    <t>Louis Flurey</t>
  </si>
  <si>
    <t>Cody Brown</t>
  </si>
  <si>
    <t>David Brodeur</t>
  </si>
  <si>
    <t>Auckland LeBrun</t>
  </si>
  <si>
    <t>Ben Grieser</t>
  </si>
  <si>
    <t>Sport Womes Youth</t>
  </si>
  <si>
    <t>Mary Preddergast</t>
  </si>
  <si>
    <t>Sophie MacDonald</t>
  </si>
  <si>
    <t>Chloe Penner</t>
  </si>
  <si>
    <t>Rebecca Man</t>
  </si>
  <si>
    <t>Kira Eidse</t>
  </si>
  <si>
    <t>Amy Cooper</t>
  </si>
  <si>
    <t>Sara Telles Langdon</t>
  </si>
  <si>
    <t>Autumn Rodreguez</t>
  </si>
  <si>
    <t>citizen  didn’t do</t>
  </si>
  <si>
    <t>?</t>
  </si>
  <si>
    <t>categpry AVE</t>
  </si>
  <si>
    <t>STD DEV</t>
  </si>
  <si>
    <t>Category</t>
  </si>
  <si>
    <t>Plate</t>
  </si>
  <si>
    <t>Name</t>
  </si>
  <si>
    <t>Club</t>
  </si>
  <si>
    <t>Time</t>
  </si>
  <si>
    <t>Place</t>
  </si>
  <si>
    <t>- 1:00 min</t>
  </si>
  <si>
    <t>5 Laps</t>
  </si>
  <si>
    <t>EliteM</t>
  </si>
  <si>
    <t>Chris Benson</t>
  </si>
  <si>
    <t>Independant</t>
  </si>
  <si>
    <t>Jared Fawcett</t>
  </si>
  <si>
    <t>MB Prov</t>
  </si>
  <si>
    <t>OCC</t>
  </si>
  <si>
    <t>Gilles Corbeil</t>
  </si>
  <si>
    <t>2WRVLTN</t>
  </si>
  <si>
    <t>DRR</t>
  </si>
  <si>
    <t>Aaron Carter</t>
  </si>
  <si>
    <t>Drew Romanovych</t>
  </si>
  <si>
    <t>-2:00 min</t>
  </si>
  <si>
    <t>4 Laps</t>
  </si>
  <si>
    <t>ExpertM</t>
  </si>
  <si>
    <t>Mitchell Ketler</t>
  </si>
  <si>
    <t>Olli Hyytiainen</t>
  </si>
  <si>
    <t>Kailen Shackleton</t>
  </si>
  <si>
    <t>Scot Miller</t>
  </si>
  <si>
    <t>Jeremy Doerkson</t>
  </si>
  <si>
    <t>Chris Huebner</t>
  </si>
  <si>
    <t>-4:00 min</t>
  </si>
  <si>
    <t>3 Laps</t>
  </si>
  <si>
    <t>CompF</t>
  </si>
  <si>
    <t>Karin McSherry</t>
  </si>
  <si>
    <t>AECC</t>
  </si>
  <si>
    <t>Jennifer Holmes</t>
  </si>
  <si>
    <t>WCW</t>
  </si>
  <si>
    <t>Charlene Guenter</t>
  </si>
  <si>
    <t>DNS</t>
  </si>
  <si>
    <t>Deanna Wiebe</t>
  </si>
  <si>
    <t>-3:00 mins</t>
  </si>
  <si>
    <t>CompM</t>
  </si>
  <si>
    <t>Carter Thompson</t>
  </si>
  <si>
    <t>Marshall Nardello</t>
  </si>
  <si>
    <t>Mark Seels</t>
  </si>
  <si>
    <t>Robert Friesen</t>
  </si>
  <si>
    <t>Country Cycle</t>
  </si>
  <si>
    <t>Jon Guenter</t>
  </si>
  <si>
    <t>Gordon Dalling</t>
  </si>
  <si>
    <t>B+B</t>
  </si>
  <si>
    <t>Devo</t>
  </si>
  <si>
    <t>Kenton Frith</t>
  </si>
  <si>
    <t>Scott Weibe</t>
  </si>
  <si>
    <t>-5:00 mins</t>
  </si>
  <si>
    <t>2 Laps</t>
  </si>
  <si>
    <t>SportF</t>
  </si>
  <si>
    <t>Sharlene Telles Langdon</t>
  </si>
  <si>
    <t>Oly St M</t>
  </si>
  <si>
    <t>April Gobert</t>
  </si>
  <si>
    <t>SportM</t>
  </si>
  <si>
    <t>Travis Malcolm</t>
  </si>
  <si>
    <t>Trevor Ketler</t>
  </si>
  <si>
    <t>Jiri Skopalek</t>
  </si>
  <si>
    <t>Marc Proulx</t>
  </si>
  <si>
    <t>Russell Thiessen</t>
  </si>
  <si>
    <t>Michael Voth</t>
  </si>
  <si>
    <t>Todd Hildebrand</t>
  </si>
  <si>
    <t>Bill Algeo</t>
  </si>
  <si>
    <t>Darryl Dyck</t>
  </si>
  <si>
    <t>Don Rose</t>
  </si>
  <si>
    <t>Cris Labossiere</t>
  </si>
  <si>
    <t>Evan St Cyr</t>
  </si>
  <si>
    <t>Jon Borland</t>
  </si>
  <si>
    <t>Bob Andrews</t>
  </si>
  <si>
    <t>Marco Nikkel</t>
  </si>
  <si>
    <t>Brent King</t>
  </si>
  <si>
    <t>Brent Brentall</t>
  </si>
  <si>
    <t>John Malcolm</t>
  </si>
  <si>
    <t>Dale Madill</t>
  </si>
  <si>
    <t>Allan Manjares</t>
  </si>
  <si>
    <t>Bill Gendron</t>
  </si>
  <si>
    <t>-4:00 mins</t>
  </si>
  <si>
    <t>JrSportF</t>
  </si>
  <si>
    <t>Mary Pendergast</t>
  </si>
  <si>
    <t>Becca Man</t>
  </si>
  <si>
    <t>Automn Rodroguez</t>
  </si>
  <si>
    <t>WW</t>
  </si>
  <si>
    <t>JrSportM</t>
  </si>
  <si>
    <t>Teagon Algeo</t>
  </si>
  <si>
    <t>Matthew Glowacki</t>
  </si>
  <si>
    <t>-6:00 min</t>
  </si>
  <si>
    <t>1 Lap</t>
  </si>
  <si>
    <t>CITIZEN</t>
  </si>
  <si>
    <t>Scott Delong</t>
  </si>
  <si>
    <t>Steven Hawrysh</t>
  </si>
  <si>
    <t>Dave McAuguina</t>
  </si>
  <si>
    <t>Brent Prusak</t>
  </si>
  <si>
    <t>Nathan Davidson</t>
  </si>
  <si>
    <t>Julie Brodeur</t>
  </si>
  <si>
    <t>Sara Man</t>
  </si>
  <si>
    <t>Velodonnas</t>
  </si>
  <si>
    <t>Gill Cooper</t>
  </si>
  <si>
    <t>Dmitry Kizyakov</t>
  </si>
  <si>
    <t>Geoff Cusson</t>
  </si>
  <si>
    <t>Kevin Beechinor</t>
  </si>
  <si>
    <t>U17F</t>
  </si>
  <si>
    <t>Anika Hatherly</t>
  </si>
  <si>
    <t>Whiteshell</t>
  </si>
  <si>
    <t xml:space="preserve">lap times </t>
  </si>
  <si>
    <t>points tally</t>
  </si>
  <si>
    <t>poinys tally</t>
  </si>
  <si>
    <t>total</t>
  </si>
  <si>
    <t xml:space="preserve">category points collected. </t>
  </si>
  <si>
    <t>elite</t>
  </si>
  <si>
    <t>comp men</t>
  </si>
  <si>
    <t xml:space="preserve">expert men </t>
  </si>
  <si>
    <t xml:space="preserve">elite Men </t>
  </si>
  <si>
    <t xml:space="preserve">sport men SR </t>
  </si>
  <si>
    <t xml:space="preserve">Sport Women SR </t>
  </si>
  <si>
    <t xml:space="preserve">Sprt Men JR </t>
  </si>
  <si>
    <t xml:space="preserve">Sport Women Jr </t>
  </si>
  <si>
    <t>Waynte Bishop</t>
  </si>
  <si>
    <t>U17M</t>
  </si>
  <si>
    <t>Bradley Kulchycki</t>
  </si>
  <si>
    <t>Louis Fleury</t>
  </si>
  <si>
    <t>Cade Pener</t>
  </si>
  <si>
    <t>BD</t>
  </si>
  <si>
    <t>U15F</t>
  </si>
  <si>
    <t>Mirian Huebner</t>
  </si>
  <si>
    <t>Rebecca Tinait</t>
  </si>
  <si>
    <t>Heather Neufeld</t>
  </si>
  <si>
    <t>U15M</t>
  </si>
  <si>
    <t>Evan Michaels</t>
  </si>
  <si>
    <t>Tommy Broesky</t>
  </si>
  <si>
    <t>Torin Frith</t>
  </si>
  <si>
    <t>Jason Glowacki</t>
  </si>
  <si>
    <t>Peyton Wareham</t>
  </si>
  <si>
    <t>U13F</t>
  </si>
  <si>
    <t>Eryn Guenter</t>
  </si>
  <si>
    <t>Maia Dalling</t>
  </si>
  <si>
    <t>Ava Matthews McCulley</t>
  </si>
  <si>
    <t>JYD</t>
  </si>
  <si>
    <t>Ani Ferguson</t>
  </si>
  <si>
    <t>Maren Penner</t>
  </si>
  <si>
    <t>Ryleigh Lorett</t>
  </si>
  <si>
    <t>Emi Rasmussen</t>
  </si>
  <si>
    <t>Kate Beechinor</t>
  </si>
  <si>
    <t>Ciel Ferguson</t>
  </si>
  <si>
    <t>-1:00 mins</t>
  </si>
  <si>
    <t>U13M</t>
  </si>
  <si>
    <t>Matthaeus Dyck</t>
  </si>
  <si>
    <t>Flaming Cheetahs</t>
  </si>
  <si>
    <t>Ben Davidson</t>
  </si>
  <si>
    <t>Brayden Duncan</t>
  </si>
  <si>
    <t>Tyler Seitz</t>
  </si>
  <si>
    <t>Carter Seel</t>
  </si>
  <si>
    <t>River Hawrysh</t>
  </si>
  <si>
    <t>Nolen Tinont</t>
  </si>
  <si>
    <t>James Kaminsky</t>
  </si>
  <si>
    <t>Patrick McMahon</t>
  </si>
  <si>
    <t>U11F</t>
  </si>
  <si>
    <t>Katherine Peters</t>
  </si>
  <si>
    <t>Katrine Ferguson</t>
  </si>
  <si>
    <t>Zoe Middleton</t>
  </si>
  <si>
    <t>Dylan Hawryss</t>
  </si>
  <si>
    <t>U11M</t>
  </si>
  <si>
    <t>Lucas Thompson</t>
  </si>
  <si>
    <t>Aiden Gauthier</t>
  </si>
  <si>
    <t>Ewan Dalling</t>
  </si>
  <si>
    <t>Owen Borland</t>
  </si>
  <si>
    <t>Keelan Fraser</t>
  </si>
  <si>
    <t>Alex Kanes</t>
  </si>
  <si>
    <t>Blake Stefanec</t>
  </si>
  <si>
    <t>Nicholas Heide</t>
  </si>
  <si>
    <t>Loic Savard</t>
  </si>
  <si>
    <t>Kaylen King</t>
  </si>
  <si>
    <t>Bennett Sime-Surcon</t>
  </si>
  <si>
    <t>Matthew Belinski</t>
  </si>
  <si>
    <t>Dylan Pedley</t>
  </si>
  <si>
    <t>Jackson Cusson</t>
  </si>
  <si>
    <t>Lucas Bromhof</t>
  </si>
  <si>
    <t>Thomas Littelton</t>
  </si>
  <si>
    <t>Kyle Janzen</t>
  </si>
  <si>
    <t>Benjamin Lopes</t>
  </si>
  <si>
    <t>Jonah Dagdick</t>
  </si>
  <si>
    <t>Bodie Lowrie</t>
  </si>
  <si>
    <t>Kyle Gerbrandt</t>
  </si>
  <si>
    <t>Peter Labun</t>
  </si>
  <si>
    <t>Darian Elwood</t>
  </si>
  <si>
    <t>Benjamin Davidson</t>
  </si>
  <si>
    <t>U9F</t>
  </si>
  <si>
    <t>Tylie Fraser</t>
  </si>
  <si>
    <t>Aimee Gauthier</t>
  </si>
  <si>
    <t>Tea Ferguson</t>
  </si>
  <si>
    <t>Abby Guenther</t>
  </si>
  <si>
    <t>Whitley Stefanec</t>
  </si>
  <si>
    <t>Analeigh Klassen</t>
  </si>
  <si>
    <t>Abby Savenko</t>
  </si>
  <si>
    <t>Kaylie Penner</t>
  </si>
  <si>
    <t>Mila Lehmann</t>
  </si>
  <si>
    <t>U9M</t>
  </si>
  <si>
    <t>Ben Matthews McCulley</t>
  </si>
  <si>
    <t>Jackson Smith</t>
  </si>
  <si>
    <t>Adam Smith</t>
  </si>
  <si>
    <t>Marcus Huebner</t>
  </si>
  <si>
    <t>Zahid Katoo</t>
  </si>
  <si>
    <t>Lawson O'Ray</t>
  </si>
  <si>
    <t>Thomas Beechmar</t>
  </si>
  <si>
    <t>Deacon O'Ray</t>
  </si>
  <si>
    <t>Devon Brown</t>
  </si>
  <si>
    <t>Lucas Enns</t>
  </si>
  <si>
    <t>Arie Bpmhof</t>
  </si>
  <si>
    <t>Andrew Littleton</t>
  </si>
  <si>
    <t>Dexter Ellwood</t>
  </si>
  <si>
    <t>Sawyer Hilland</t>
  </si>
  <si>
    <t>Oakley Prusak</t>
  </si>
  <si>
    <t>Mason Fleury</t>
  </si>
  <si>
    <t>Hudson Cusson</t>
  </si>
  <si>
    <t>Aksel Lawrie</t>
  </si>
  <si>
    <t>Jerzy Fleury</t>
  </si>
  <si>
    <t>Robert Tully</t>
  </si>
  <si>
    <t>Connor Melnic</t>
  </si>
  <si>
    <t>Rainer Peters</t>
  </si>
  <si>
    <t>William Bate</t>
  </si>
  <si>
    <t>Chase Bishop</t>
  </si>
  <si>
    <t>Micah Mckenzie</t>
  </si>
  <si>
    <t>Luca Sevanko</t>
  </si>
  <si>
    <t>Logan Janzen</t>
  </si>
  <si>
    <t>Simon Skopalek</t>
  </si>
  <si>
    <t>Logan Friesen</t>
  </si>
  <si>
    <t>U7F</t>
  </si>
  <si>
    <t>Sidonie Klassen</t>
  </si>
  <si>
    <t>Ada Hilland</t>
  </si>
  <si>
    <t>U7M</t>
  </si>
  <si>
    <t>Ethan Middleton</t>
  </si>
  <si>
    <t>Bradley Heide</t>
  </si>
  <si>
    <t>Samuel Shone</t>
  </si>
  <si>
    <t>Scott Maclaughlin</t>
  </si>
  <si>
    <t>Anders Ploegiman</t>
  </si>
  <si>
    <t>Erik Littleton</t>
  </si>
  <si>
    <t>Dagan LeBrun</t>
  </si>
  <si>
    <t>Jason Wiebe</t>
  </si>
  <si>
    <t>Peter Loewen</t>
  </si>
  <si>
    <t>Steve Hjorleifson</t>
  </si>
  <si>
    <t>Jamie Falk</t>
  </si>
  <si>
    <t>Nathan Weselake</t>
  </si>
  <si>
    <t>lap split</t>
  </si>
  <si>
    <t>Comp men</t>
  </si>
  <si>
    <t>elite Men</t>
  </si>
  <si>
    <t>Expert Men</t>
  </si>
  <si>
    <t>Ness Dalling</t>
  </si>
  <si>
    <t>Chris Duester</t>
  </si>
  <si>
    <t>Marshall Nardella</t>
  </si>
  <si>
    <t>Hayden Rose</t>
  </si>
  <si>
    <t>Gord Dalling</t>
  </si>
  <si>
    <t>Mark Seel</t>
  </si>
  <si>
    <t>Sport Men</t>
  </si>
  <si>
    <t>Darcy Beer</t>
  </si>
  <si>
    <t>Evan St.Cyr</t>
  </si>
  <si>
    <t>Ryan Dumont</t>
  </si>
  <si>
    <t>Jonathan Borland</t>
  </si>
  <si>
    <t>Elmer Tobias</t>
  </si>
  <si>
    <t>Rick Shone</t>
  </si>
  <si>
    <t>Brent Brentnall</t>
  </si>
  <si>
    <t>Dnf</t>
  </si>
  <si>
    <t>dnf</t>
  </si>
  <si>
    <t>Comp Female</t>
  </si>
  <si>
    <t>Jen Holmes</t>
  </si>
  <si>
    <t>Heidi Greser</t>
  </si>
  <si>
    <t>Elysia Shone</t>
  </si>
  <si>
    <t>Sharlene Telles-Langdon</t>
  </si>
  <si>
    <t>Sport Female</t>
  </si>
  <si>
    <t>Comp Women SP</t>
  </si>
  <si>
    <t>Jenn Holms</t>
  </si>
  <si>
    <t>Miriam Huebner</t>
  </si>
  <si>
    <t>Rebecca Tinant</t>
  </si>
  <si>
    <t>U15 F</t>
  </si>
  <si>
    <t>U15 M</t>
  </si>
  <si>
    <t>Auston Legault</t>
  </si>
  <si>
    <t>Nathaniel Man</t>
  </si>
  <si>
    <t>Thom Broesky</t>
  </si>
  <si>
    <t xml:space="preserve">Brandon May 1 2016 </t>
  </si>
  <si>
    <t>Nolan Tinant</t>
  </si>
  <si>
    <t>Peyton Warenham</t>
  </si>
  <si>
    <t>Ed Reimer</t>
  </si>
  <si>
    <t xml:space="preserve">Matt Boyle </t>
  </si>
  <si>
    <t>David Vaughn</t>
  </si>
  <si>
    <t>Ari Robinson</t>
  </si>
  <si>
    <t>Jayne Enns</t>
  </si>
  <si>
    <t xml:space="preserve">Expert Female </t>
  </si>
  <si>
    <t>expert men</t>
  </si>
  <si>
    <t xml:space="preserve">John Peters </t>
  </si>
  <si>
    <t>Kevin Braun</t>
  </si>
  <si>
    <t>Ron Kaulins</t>
  </si>
  <si>
    <t>Donna Sulz</t>
  </si>
  <si>
    <t>Blake Mackay</t>
  </si>
  <si>
    <t>Derek Edise</t>
  </si>
  <si>
    <t>Jim Clark</t>
  </si>
  <si>
    <t>Ken Stojak</t>
  </si>
  <si>
    <t>Tyler Markowshy</t>
  </si>
  <si>
    <t>Mattew Hogan</t>
  </si>
  <si>
    <t>Teagen Algeo</t>
  </si>
  <si>
    <t>Matthew Glowaki</t>
  </si>
  <si>
    <t>Gildeon Nadlersmith</t>
  </si>
  <si>
    <t>Nicholas Madden</t>
  </si>
  <si>
    <t>Zoe Penno</t>
  </si>
  <si>
    <t>Heather Neufeild</t>
  </si>
  <si>
    <t>Grand  Beach May 15 2016</t>
  </si>
  <si>
    <t>Grafton Hopkins</t>
  </si>
  <si>
    <t>Kallen Shacketon</t>
  </si>
  <si>
    <t>Anna Schappert</t>
  </si>
  <si>
    <t xml:space="preserve">Elite Female </t>
  </si>
  <si>
    <t>Clayton Heppner</t>
  </si>
  <si>
    <t>Kairn McSherry</t>
  </si>
  <si>
    <t xml:space="preserve">Expert Felame </t>
  </si>
  <si>
    <t>Teagan Algeo</t>
  </si>
  <si>
    <t>Patrick Burr</t>
  </si>
  <si>
    <t>Sonia Tessier</t>
  </si>
  <si>
    <t>Olivia Lovett</t>
  </si>
  <si>
    <t>Cheryl Koop</t>
  </si>
  <si>
    <t>Damian Tryon</t>
  </si>
  <si>
    <t>Gavin Fourschou</t>
  </si>
  <si>
    <t>Andrew Bebattista</t>
  </si>
  <si>
    <t xml:space="preserve">Sandilands May 29 2016 </t>
  </si>
  <si>
    <t>Birch June 18 2016</t>
  </si>
  <si>
    <t>Alex Man</t>
  </si>
  <si>
    <t>Alexander Bistyak</t>
  </si>
  <si>
    <t>Tommy Slymkevich</t>
  </si>
  <si>
    <t>Jane Braun</t>
  </si>
  <si>
    <t xml:space="preserve">Cindy Brown </t>
  </si>
  <si>
    <t>Andre DeBatista</t>
  </si>
  <si>
    <t>Derek Kitching</t>
  </si>
  <si>
    <t>Austin Buell</t>
  </si>
  <si>
    <t>Greg Carrigan</t>
  </si>
  <si>
    <t>Jonathan Sawatsky</t>
  </si>
  <si>
    <t>Joanne Sanders</t>
  </si>
  <si>
    <t>Adam Vermette</t>
  </si>
  <si>
    <t>Thomas Steur</t>
  </si>
  <si>
    <t>Charlotte Mahoney-Volk</t>
  </si>
  <si>
    <t>kirk Karlowsky</t>
  </si>
  <si>
    <t>Mark Dyck</t>
  </si>
  <si>
    <t>Fernie Conrad</t>
  </si>
  <si>
    <t>Bradley Gauthier</t>
  </si>
  <si>
    <t>Stafford Greer</t>
  </si>
  <si>
    <t>Albert Falk</t>
  </si>
  <si>
    <t xml:space="preserve">CLUB </t>
  </si>
  <si>
    <t xml:space="preserve">Country Cycle </t>
  </si>
  <si>
    <t xml:space="preserve">Team MB </t>
  </si>
  <si>
    <t xml:space="preserve">Dark Red Racing </t>
  </si>
  <si>
    <t xml:space="preserve">Woodcock </t>
  </si>
  <si>
    <t xml:space="preserve">Devo MB </t>
  </si>
  <si>
    <t xml:space="preserve">Counrty Cycle ? </t>
  </si>
  <si>
    <t xml:space="preserve">A and L Brandon </t>
  </si>
  <si>
    <t>Junk yard Dogs</t>
  </si>
  <si>
    <t>Team MB</t>
  </si>
  <si>
    <t>NOVO nordisk</t>
  </si>
  <si>
    <t>Peter Lowen</t>
  </si>
  <si>
    <t xml:space="preserve">Alter ego </t>
  </si>
  <si>
    <t xml:space="preserve">Alter Ego </t>
  </si>
  <si>
    <t xml:space="preserve">FOG </t>
  </si>
  <si>
    <t>Devo MB</t>
  </si>
  <si>
    <t>Woodcock</t>
  </si>
  <si>
    <t>Dark Red Racing</t>
  </si>
  <si>
    <t>PURE</t>
  </si>
  <si>
    <t xml:space="preserve">TEAM MB </t>
  </si>
  <si>
    <t>Bike and Beyond</t>
  </si>
  <si>
    <t>Bikes and Beyond</t>
  </si>
  <si>
    <t xml:space="preserve">woodcock </t>
  </si>
  <si>
    <t>FOG</t>
  </si>
  <si>
    <t>AlterEgo</t>
  </si>
  <si>
    <t>woodcock</t>
  </si>
  <si>
    <t>ABES</t>
  </si>
  <si>
    <t xml:space="preserve">Bike and Beyond </t>
  </si>
  <si>
    <t>Devo mb</t>
  </si>
  <si>
    <t>East Qu'Appelle Cartel</t>
  </si>
  <si>
    <t>2WheelRevolution</t>
  </si>
  <si>
    <t>NONE</t>
  </si>
  <si>
    <t xml:space="preserve">Woodcock Cycle </t>
  </si>
  <si>
    <t>Dark Red Racking</t>
  </si>
  <si>
    <t>Alter Ego Sports</t>
  </si>
  <si>
    <t xml:space="preserve">Steam N Wood </t>
  </si>
  <si>
    <t xml:space="preserve">Alter ego Sports </t>
  </si>
  <si>
    <t xml:space="preserve">Wolseley Wheels </t>
  </si>
  <si>
    <t xml:space="preserve">Whiteshell Cycling Club </t>
  </si>
  <si>
    <t xml:space="preserve">Olympia St. Mary's </t>
  </si>
  <si>
    <t xml:space="preserve">Bikes and Beyond </t>
  </si>
  <si>
    <t xml:space="preserve">Olympia cycling club (portage) </t>
  </si>
  <si>
    <t xml:space="preserve">WoodCock Cycle Works </t>
  </si>
  <si>
    <t xml:space="preserve">ABES </t>
  </si>
  <si>
    <t xml:space="preserve">woodcock cycle works </t>
  </si>
  <si>
    <t xml:space="preserve">Velodonnas </t>
  </si>
  <si>
    <t>Whiteshell Cycling Club</t>
  </si>
  <si>
    <t>whiteshell Cycling Club</t>
  </si>
  <si>
    <t xml:space="preserve">Body Driven </t>
  </si>
  <si>
    <t xml:space="preserve">Prairie Mountain Cycling </t>
  </si>
  <si>
    <t>Birch</t>
  </si>
  <si>
    <t xml:space="preserve">Prairie Mountian Cycling </t>
  </si>
  <si>
    <t xml:space="preserve">Portage junk yard dogs </t>
  </si>
  <si>
    <t>Counrty Cycle</t>
  </si>
  <si>
    <t xml:space="preserve">Club Points Totals </t>
  </si>
  <si>
    <t xml:space="preserve">Moved up from Comp 70 </t>
  </si>
  <si>
    <t xml:space="preserve">Moved up From Sport JR 70 </t>
  </si>
  <si>
    <t xml:space="preserve">MOVED UP </t>
  </si>
  <si>
    <t>MOVED UP FROM U15   - 70</t>
  </si>
  <si>
    <t>MOVED UP FROM U15  -70</t>
  </si>
  <si>
    <t>MOVED UP FROM U15 - 63</t>
  </si>
  <si>
    <t>MOVED UP FROM U15   - 56</t>
  </si>
  <si>
    <t>MOVED UP FROM U15  -63</t>
  </si>
  <si>
    <t>MOVED UP FROM U15 - 70</t>
  </si>
  <si>
    <t>MOVED UP FROM U15   - 63</t>
  </si>
  <si>
    <t>MOVED UP FROM U15  -56</t>
  </si>
  <si>
    <t>MOVED UP FROM U15 - 56</t>
  </si>
  <si>
    <t>MOVED UP FROM SPT WMN JR - 63</t>
  </si>
  <si>
    <t>MOVED UP FROM SPT WMN JR-63</t>
  </si>
  <si>
    <t>Top 3 in each Catagorie</t>
  </si>
  <si>
    <t xml:space="preserve">BONUS 50 RACED ALL 4 </t>
  </si>
  <si>
    <t>Country Cycle - 1370</t>
  </si>
  <si>
    <t>2WheelRevolution - 420</t>
  </si>
  <si>
    <t>Dark Red Racing - 1710</t>
  </si>
  <si>
    <t>Team MB - 1826</t>
  </si>
  <si>
    <t>Devo MB - 3097</t>
  </si>
  <si>
    <t xml:space="preserve">East Qu'Appelie Cartel - 100 </t>
  </si>
  <si>
    <t>Woodcock Cycle Works - 1440</t>
  </si>
  <si>
    <t>Olympia cycling club (portage) - 460</t>
  </si>
  <si>
    <t xml:space="preserve">A and L Brandon - 100 </t>
  </si>
  <si>
    <t>Junk Yard Dogs - 170</t>
  </si>
  <si>
    <t>NOVO nordisk - 30</t>
  </si>
  <si>
    <t>Alter Ego Sports - 740</t>
  </si>
  <si>
    <t>Bikes and Beyond - 1460</t>
  </si>
  <si>
    <t>FOG - 220</t>
  </si>
  <si>
    <t>Prairie Mountain Cycling - 90</t>
  </si>
  <si>
    <t>Olympia Cycle St Mary's - 90</t>
  </si>
  <si>
    <t>PURE - 60</t>
  </si>
  <si>
    <t>ABES - 260</t>
  </si>
  <si>
    <t>Body Driven - 40</t>
  </si>
  <si>
    <t xml:space="preserve">WosleyWheels </t>
  </si>
  <si>
    <t>WosleyWheels - 300</t>
  </si>
  <si>
    <t>Velodonnas - 570</t>
  </si>
  <si>
    <t>Whiteshell Cycling Club - 690</t>
  </si>
  <si>
    <t>Stream N Wood - 60</t>
  </si>
  <si>
    <t xml:space="preserve">Top 3 Clubs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</si>
</sst>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4"/>
      <color theme="1"/>
      <name val="Calibri"/>
      <scheme val="minor"/>
    </font>
    <font>
      <sz val="10"/>
      <color theme="1"/>
      <name val="Arial"/>
    </font>
    <font>
      <sz val="11"/>
      <color theme="1"/>
      <name val="ArialMT"/>
    </font>
    <font>
      <sz val="10"/>
      <color theme="0"/>
      <name val="Arial"/>
    </font>
    <font>
      <sz val="11"/>
      <color theme="0"/>
      <name val="ArialMT"/>
    </font>
    <font>
      <sz val="10"/>
      <color theme="0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0066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3366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2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vertical="center" wrapText="1"/>
    </xf>
    <xf numFmtId="47" fontId="2" fillId="2" borderId="0" xfId="0" applyNumberFormat="1" applyFont="1" applyFill="1" applyAlignment="1">
      <alignment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horizontal="left" vertical="center" wrapText="1" indent="1"/>
    </xf>
    <xf numFmtId="165" fontId="2" fillId="0" borderId="0" xfId="0" applyNumberFormat="1" applyFont="1"/>
    <xf numFmtId="0" fontId="0" fillId="3" borderId="1" xfId="0" applyFill="1" applyBorder="1"/>
    <xf numFmtId="0" fontId="0" fillId="3" borderId="0" xfId="0" applyFill="1"/>
    <xf numFmtId="0" fontId="4" fillId="3" borderId="0" xfId="0" applyFont="1" applyFill="1"/>
    <xf numFmtId="0" fontId="1" fillId="3" borderId="1" xfId="0" applyFont="1" applyFill="1" applyBorder="1"/>
    <xf numFmtId="0" fontId="0" fillId="4" borderId="1" xfId="0" applyFill="1" applyBorder="1"/>
    <xf numFmtId="0" fontId="7" fillId="9" borderId="1" xfId="0" applyFont="1" applyFill="1" applyBorder="1"/>
    <xf numFmtId="0" fontId="7" fillId="9" borderId="0" xfId="0" applyFont="1" applyFill="1" applyBorder="1"/>
    <xf numFmtId="0" fontId="7" fillId="9" borderId="0" xfId="0" applyFont="1" applyFill="1"/>
    <xf numFmtId="0" fontId="7" fillId="8" borderId="0" xfId="0" applyFont="1" applyFill="1"/>
    <xf numFmtId="0" fontId="7" fillId="8" borderId="1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7" fillId="7" borderId="0" xfId="0" applyFont="1" applyFill="1"/>
    <xf numFmtId="0" fontId="3" fillId="6" borderId="1" xfId="0" applyFont="1" applyFill="1" applyBorder="1"/>
    <xf numFmtId="0" fontId="3" fillId="6" borderId="3" xfId="0" applyFont="1" applyFill="1" applyBorder="1"/>
    <xf numFmtId="0" fontId="7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0" fillId="13" borderId="1" xfId="0" applyFill="1" applyBorder="1"/>
    <xf numFmtId="0" fontId="3" fillId="14" borderId="1" xfId="0" applyFont="1" applyFill="1" applyBorder="1"/>
    <xf numFmtId="0" fontId="3" fillId="14" borderId="3" xfId="0" applyFont="1" applyFill="1" applyBorder="1"/>
    <xf numFmtId="0" fontId="3" fillId="14" borderId="5" xfId="0" applyFont="1" applyFill="1" applyBorder="1" applyAlignment="1">
      <alignment horizontal="left" indent="1"/>
    </xf>
    <xf numFmtId="0" fontId="3" fillId="14" borderId="6" xfId="0" applyFont="1" applyFill="1" applyBorder="1"/>
    <xf numFmtId="0" fontId="3" fillId="14" borderId="5" xfId="0" applyFont="1" applyFill="1" applyBorder="1"/>
    <xf numFmtId="0" fontId="3" fillId="14" borderId="0" xfId="0" applyFont="1" applyFill="1"/>
    <xf numFmtId="0" fontId="7" fillId="5" borderId="1" xfId="0" applyFont="1" applyFill="1" applyBorder="1"/>
    <xf numFmtId="0" fontId="8" fillId="5" borderId="1" xfId="0" applyFont="1" applyFill="1" applyBorder="1"/>
    <xf numFmtId="0" fontId="3" fillId="3" borderId="1" xfId="0" applyFont="1" applyFill="1" applyBorder="1"/>
    <xf numFmtId="0" fontId="3" fillId="15" borderId="1" xfId="0" applyFont="1" applyFill="1" applyBorder="1"/>
    <xf numFmtId="0" fontId="7" fillId="7" borderId="0" xfId="0" applyFont="1" applyFill="1" applyBorder="1"/>
    <xf numFmtId="0" fontId="7" fillId="3" borderId="1" xfId="0" applyFont="1" applyFill="1" applyBorder="1"/>
    <xf numFmtId="0" fontId="7" fillId="16" borderId="1" xfId="0" applyFont="1" applyFill="1" applyBorder="1"/>
    <xf numFmtId="0" fontId="7" fillId="16" borderId="3" xfId="0" applyFont="1" applyFill="1" applyBorder="1"/>
    <xf numFmtId="0" fontId="7" fillId="3" borderId="0" xfId="0" applyFont="1" applyFill="1" applyBorder="1"/>
    <xf numFmtId="0" fontId="7" fillId="12" borderId="1" xfId="0" applyFont="1" applyFill="1" applyBorder="1" applyAlignment="1">
      <alignment horizontal="left" indent="1"/>
    </xf>
    <xf numFmtId="0" fontId="0" fillId="13" borderId="4" xfId="0" applyFill="1" applyBorder="1"/>
    <xf numFmtId="0" fontId="0" fillId="13" borderId="0" xfId="0" applyFill="1" applyBorder="1"/>
    <xf numFmtId="0" fontId="0" fillId="13" borderId="0" xfId="0" applyFill="1"/>
    <xf numFmtId="0" fontId="3" fillId="18" borderId="2" xfId="0" applyFont="1" applyFill="1" applyBorder="1"/>
    <xf numFmtId="0" fontId="3" fillId="18" borderId="0" xfId="0" applyFont="1" applyFill="1"/>
    <xf numFmtId="0" fontId="3" fillId="18" borderId="1" xfId="0" applyFont="1" applyFill="1" applyBorder="1"/>
    <xf numFmtId="0" fontId="9" fillId="17" borderId="1" xfId="0" applyFont="1" applyFill="1" applyBorder="1"/>
    <xf numFmtId="0" fontId="9" fillId="17" borderId="2" xfId="0" applyFont="1" applyFill="1" applyBorder="1"/>
    <xf numFmtId="0" fontId="3" fillId="0" borderId="0" xfId="0" applyFont="1"/>
    <xf numFmtId="0" fontId="7" fillId="0" borderId="0" xfId="0" applyFont="1"/>
    <xf numFmtId="0" fontId="3" fillId="6" borderId="7" xfId="0" applyFont="1" applyFill="1" applyBorder="1"/>
    <xf numFmtId="0" fontId="3" fillId="6" borderId="8" xfId="0" applyFont="1" applyFill="1" applyBorder="1"/>
    <xf numFmtId="0" fontId="3" fillId="3" borderId="7" xfId="0" applyFont="1" applyFill="1" applyBorder="1"/>
    <xf numFmtId="0" fontId="3" fillId="15" borderId="7" xfId="0" applyFont="1" applyFill="1" applyBorder="1"/>
    <xf numFmtId="0" fontId="0" fillId="3" borderId="7" xfId="0" applyFill="1" applyBorder="1"/>
    <xf numFmtId="0" fontId="7" fillId="7" borderId="7" xfId="0" applyFont="1" applyFill="1" applyBorder="1"/>
    <xf numFmtId="0" fontId="7" fillId="3" borderId="7" xfId="0" applyFont="1" applyFill="1" applyBorder="1"/>
    <xf numFmtId="0" fontId="7" fillId="16" borderId="8" xfId="0" applyFont="1" applyFill="1" applyBorder="1"/>
    <xf numFmtId="0" fontId="7" fillId="10" borderId="7" xfId="0" applyFont="1" applyFill="1" applyBorder="1"/>
    <xf numFmtId="0" fontId="7" fillId="8" borderId="7" xfId="0" applyFont="1" applyFill="1" applyBorder="1"/>
    <xf numFmtId="0" fontId="7" fillId="12" borderId="7" xfId="0" applyFont="1" applyFill="1" applyBorder="1"/>
    <xf numFmtId="0" fontId="7" fillId="9" borderId="7" xfId="0" applyFont="1" applyFill="1" applyBorder="1"/>
    <xf numFmtId="0" fontId="7" fillId="11" borderId="7" xfId="0" applyFont="1" applyFill="1" applyBorder="1"/>
    <xf numFmtId="0" fontId="3" fillId="14" borderId="7" xfId="0" applyFont="1" applyFill="1" applyBorder="1"/>
    <xf numFmtId="0" fontId="3" fillId="14" borderId="8" xfId="0" applyFont="1" applyFill="1" applyBorder="1"/>
    <xf numFmtId="0" fontId="3" fillId="14" borderId="9" xfId="0" applyFont="1" applyFill="1" applyBorder="1"/>
    <xf numFmtId="0" fontId="0" fillId="13" borderId="7" xfId="0" applyFill="1" applyBorder="1"/>
    <xf numFmtId="0" fontId="0" fillId="4" borderId="7" xfId="0" applyFill="1" applyBorder="1"/>
    <xf numFmtId="0" fontId="7" fillId="5" borderId="7" xfId="0" applyFont="1" applyFill="1" applyBorder="1"/>
    <xf numFmtId="0" fontId="0" fillId="6" borderId="1" xfId="0" applyFill="1" applyBorder="1"/>
    <xf numFmtId="0" fontId="0" fillId="15" borderId="1" xfId="0" applyFill="1" applyBorder="1"/>
    <xf numFmtId="0" fontId="0" fillId="18" borderId="1" xfId="0" applyFill="1" applyBorder="1"/>
    <xf numFmtId="0" fontId="0" fillId="14" borderId="1" xfId="0" applyFill="1" applyBorder="1"/>
    <xf numFmtId="0" fontId="11" fillId="13" borderId="1" xfId="0" applyFont="1" applyFill="1" applyBorder="1"/>
    <xf numFmtId="0" fontId="10" fillId="13" borderId="1" xfId="0" applyFont="1" applyFill="1" applyBorder="1"/>
    <xf numFmtId="0" fontId="9" fillId="17" borderId="0" xfId="0" applyFont="1" applyFill="1"/>
    <xf numFmtId="0" fontId="12" fillId="7" borderId="1" xfId="0" applyFont="1" applyFill="1" applyBorder="1"/>
    <xf numFmtId="0" fontId="12" fillId="8" borderId="1" xfId="0" applyFont="1" applyFill="1" applyBorder="1"/>
    <xf numFmtId="0" fontId="7" fillId="20" borderId="1" xfId="0" applyFont="1" applyFill="1" applyBorder="1"/>
    <xf numFmtId="0" fontId="7" fillId="19" borderId="1" xfId="0" applyFont="1" applyFill="1" applyBorder="1"/>
    <xf numFmtId="0" fontId="13" fillId="19" borderId="1" xfId="0" applyFont="1" applyFill="1" applyBorder="1"/>
    <xf numFmtId="0" fontId="12" fillId="19" borderId="1" xfId="0" applyFont="1" applyFill="1" applyBorder="1"/>
    <xf numFmtId="0" fontId="14" fillId="11" borderId="1" xfId="0" applyFont="1" applyFill="1" applyBorder="1"/>
    <xf numFmtId="0" fontId="13" fillId="11" borderId="1" xfId="0" applyFont="1" applyFill="1" applyBorder="1"/>
    <xf numFmtId="0" fontId="13" fillId="5" borderId="1" xfId="0" applyFont="1" applyFill="1" applyBorder="1"/>
    <xf numFmtId="0" fontId="7" fillId="3" borderId="0" xfId="0" applyFont="1" applyFill="1"/>
    <xf numFmtId="0" fontId="13" fillId="3" borderId="1" xfId="0" applyFont="1" applyFill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Brandon!$B$3:$B$65</c:f>
              <c:strCache>
                <c:ptCount val="63"/>
                <c:pt idx="0">
                  <c:v>Jason weibe</c:v>
                </c:pt>
                <c:pt idx="1">
                  <c:v>Kurt Penno</c:v>
                </c:pt>
                <c:pt idx="2">
                  <c:v>Wayntr Bishop</c:v>
                </c:pt>
                <c:pt idx="3">
                  <c:v>Dylan Harris</c:v>
                </c:pt>
                <c:pt idx="4">
                  <c:v>JP Peters</c:v>
                </c:pt>
                <c:pt idx="5">
                  <c:v>Jason Howden</c:v>
                </c:pt>
                <c:pt idx="6">
                  <c:v>Jarred Fawcet</c:v>
                </c:pt>
                <c:pt idx="8">
                  <c:v>David Hamm</c:v>
                </c:pt>
                <c:pt idx="9">
                  <c:v>Carl Chandler</c:v>
                </c:pt>
                <c:pt idx="10">
                  <c:v>Kailen Shackelton</c:v>
                </c:pt>
                <c:pt idx="11">
                  <c:v>Nathan Weslake</c:v>
                </c:pt>
                <c:pt idx="12">
                  <c:v>Jeremy Doerksen</c:v>
                </c:pt>
                <c:pt idx="13">
                  <c:v>Paul Benson</c:v>
                </c:pt>
                <c:pt idx="14">
                  <c:v>Adrian Alphonso</c:v>
                </c:pt>
                <c:pt idx="16">
                  <c:v>Carson Thompson</c:v>
                </c:pt>
                <c:pt idx="17">
                  <c:v>Marshal Nardella</c:v>
                </c:pt>
                <c:pt idx="18">
                  <c:v>Scott English</c:v>
                </c:pt>
                <c:pt idx="19">
                  <c:v>Matthew Blenkinsopp</c:v>
                </c:pt>
                <c:pt idx="20">
                  <c:v>Caset Vanderhart</c:v>
                </c:pt>
                <c:pt idx="21">
                  <c:v>Tim Fryoka</c:v>
                </c:pt>
                <c:pt idx="22">
                  <c:v>Tom Slymkevich</c:v>
                </c:pt>
                <c:pt idx="23">
                  <c:v>Johnathon Thompson</c:v>
                </c:pt>
                <c:pt idx="24">
                  <c:v>Gord DALLING</c:v>
                </c:pt>
                <c:pt idx="25">
                  <c:v>eVAN St Cry</c:v>
                </c:pt>
                <c:pt idx="26">
                  <c:v>Richard Dupuis</c:v>
                </c:pt>
                <c:pt idx="28">
                  <c:v>Craig Crowter</c:v>
                </c:pt>
                <c:pt idx="29">
                  <c:v>Mark seel</c:v>
                </c:pt>
                <c:pt idx="30">
                  <c:v>Russel Theissen</c:v>
                </c:pt>
                <c:pt idx="31">
                  <c:v>Randy Grieser</c:v>
                </c:pt>
                <c:pt idx="32">
                  <c:v>Marcus Gooch</c:v>
                </c:pt>
                <c:pt idx="33">
                  <c:v>Jason Carter</c:v>
                </c:pt>
                <c:pt idx="35">
                  <c:v>Marlis Jabs</c:v>
                </c:pt>
                <c:pt idx="36">
                  <c:v>Nicola Bistyak</c:v>
                </c:pt>
                <c:pt idx="37">
                  <c:v>Heide Grieser</c:v>
                </c:pt>
                <c:pt idx="38">
                  <c:v>Cindy Brown</c:v>
                </c:pt>
                <c:pt idx="39">
                  <c:v>Vanessa Peters</c:v>
                </c:pt>
                <c:pt idx="40">
                  <c:v>Shaelene Telles Langdon</c:v>
                </c:pt>
                <c:pt idx="42">
                  <c:v>Nes Dalling</c:v>
                </c:pt>
                <c:pt idx="43">
                  <c:v>Eric Shinkel</c:v>
                </c:pt>
                <c:pt idx="44">
                  <c:v>Mathew Boyle</c:v>
                </c:pt>
                <c:pt idx="45">
                  <c:v>Alex Bistyak</c:v>
                </c:pt>
                <c:pt idx="46">
                  <c:v>Austin Legault</c:v>
                </c:pt>
                <c:pt idx="47">
                  <c:v>Mathwe Glowocki</c:v>
                </c:pt>
                <c:pt idx="48">
                  <c:v>Nathan Man</c:v>
                </c:pt>
                <c:pt idx="49">
                  <c:v>Louis Flurey</c:v>
                </c:pt>
                <c:pt idx="50">
                  <c:v>Cody Brown</c:v>
                </c:pt>
                <c:pt idx="51">
                  <c:v>David Brodeur</c:v>
                </c:pt>
                <c:pt idx="52">
                  <c:v>Auckland LeBrun</c:v>
                </c:pt>
                <c:pt idx="53">
                  <c:v>Ben Grieser</c:v>
                </c:pt>
                <c:pt idx="55">
                  <c:v>Mary Preddergast</c:v>
                </c:pt>
                <c:pt idx="56">
                  <c:v>Sophie MacDonald</c:v>
                </c:pt>
                <c:pt idx="57">
                  <c:v>Chloe Penner</c:v>
                </c:pt>
                <c:pt idx="58">
                  <c:v>Rebecca Man</c:v>
                </c:pt>
                <c:pt idx="59">
                  <c:v>Kira Eidse</c:v>
                </c:pt>
                <c:pt idx="60">
                  <c:v>Amy Cooper</c:v>
                </c:pt>
                <c:pt idx="61">
                  <c:v>Sara Telles Langdon</c:v>
                </c:pt>
                <c:pt idx="62">
                  <c:v>Autumn Rodreguez</c:v>
                </c:pt>
              </c:strCache>
            </c:strRef>
          </c:cat>
          <c:val>
            <c:numRef>
              <c:f>Brandon!$E$3:$E$65</c:f>
              <c:numCache>
                <c:formatCode>0.00</c:formatCode>
                <c:ptCount val="63"/>
                <c:pt idx="0">
                  <c:v>18.75</c:v>
                </c:pt>
                <c:pt idx="1">
                  <c:v>19.22</c:v>
                </c:pt>
                <c:pt idx="2">
                  <c:v>19.240000000000002</c:v>
                </c:pt>
                <c:pt idx="3">
                  <c:v>19.55</c:v>
                </c:pt>
                <c:pt idx="4">
                  <c:v>20.64</c:v>
                </c:pt>
                <c:pt idx="5">
                  <c:v>20.9</c:v>
                </c:pt>
                <c:pt idx="6">
                  <c:v>0</c:v>
                </c:pt>
                <c:pt idx="7">
                  <c:v>0</c:v>
                </c:pt>
                <c:pt idx="8">
                  <c:v>19.75</c:v>
                </c:pt>
                <c:pt idx="9">
                  <c:v>19.975000000000001</c:v>
                </c:pt>
                <c:pt idx="10">
                  <c:v>20.024999999999999</c:v>
                </c:pt>
                <c:pt idx="11">
                  <c:v>21.45</c:v>
                </c:pt>
                <c:pt idx="12">
                  <c:v>21.9</c:v>
                </c:pt>
                <c:pt idx="13">
                  <c:v>22.0625</c:v>
                </c:pt>
                <c:pt idx="14">
                  <c:v>25.8125</c:v>
                </c:pt>
                <c:pt idx="15">
                  <c:v>0</c:v>
                </c:pt>
                <c:pt idx="16">
                  <c:v>19.983333333333334</c:v>
                </c:pt>
                <c:pt idx="17">
                  <c:v>20.646666666666665</c:v>
                </c:pt>
                <c:pt idx="18">
                  <c:v>21.24</c:v>
                </c:pt>
                <c:pt idx="19">
                  <c:v>21.906666666666666</c:v>
                </c:pt>
                <c:pt idx="20">
                  <c:v>22.466666666666669</c:v>
                </c:pt>
                <c:pt idx="21">
                  <c:v>23.150000000000002</c:v>
                </c:pt>
                <c:pt idx="22">
                  <c:v>23.333333333333332</c:v>
                </c:pt>
                <c:pt idx="23">
                  <c:v>24.98</c:v>
                </c:pt>
                <c:pt idx="24">
                  <c:v>27.7</c:v>
                </c:pt>
                <c:pt idx="25">
                  <c:v>28.573333333333334</c:v>
                </c:pt>
                <c:pt idx="26">
                  <c:v>0</c:v>
                </c:pt>
                <c:pt idx="27">
                  <c:v>0</c:v>
                </c:pt>
                <c:pt idx="28">
                  <c:v>22.466666666666669</c:v>
                </c:pt>
                <c:pt idx="29">
                  <c:v>23.316666666666666</c:v>
                </c:pt>
                <c:pt idx="30">
                  <c:v>25.883333333333336</c:v>
                </c:pt>
                <c:pt idx="31">
                  <c:v>28.366666666666664</c:v>
                </c:pt>
                <c:pt idx="32">
                  <c:v>29.366666666666664</c:v>
                </c:pt>
                <c:pt idx="33">
                  <c:v>29.866666666666664</c:v>
                </c:pt>
                <c:pt idx="34">
                  <c:v>0</c:v>
                </c:pt>
                <c:pt idx="35">
                  <c:v>26.875</c:v>
                </c:pt>
                <c:pt idx="36">
                  <c:v>28.85</c:v>
                </c:pt>
                <c:pt idx="37">
                  <c:v>28.855</c:v>
                </c:pt>
                <c:pt idx="38">
                  <c:v>30.1</c:v>
                </c:pt>
                <c:pt idx="39">
                  <c:v>35.049999999999997</c:v>
                </c:pt>
                <c:pt idx="40">
                  <c:v>37.125</c:v>
                </c:pt>
                <c:pt idx="41">
                  <c:v>0</c:v>
                </c:pt>
                <c:pt idx="42">
                  <c:v>21.2</c:v>
                </c:pt>
                <c:pt idx="43">
                  <c:v>21.533333333333331</c:v>
                </c:pt>
                <c:pt idx="44">
                  <c:v>22.416666666666668</c:v>
                </c:pt>
                <c:pt idx="45">
                  <c:v>24.533333333333331</c:v>
                </c:pt>
                <c:pt idx="46">
                  <c:v>25.400000000000002</c:v>
                </c:pt>
                <c:pt idx="47">
                  <c:v>26.75</c:v>
                </c:pt>
                <c:pt idx="48">
                  <c:v>26.8</c:v>
                </c:pt>
                <c:pt idx="49">
                  <c:v>28.5</c:v>
                </c:pt>
                <c:pt idx="50">
                  <c:v>29.366666666666664</c:v>
                </c:pt>
                <c:pt idx="51">
                  <c:v>31.083333333333332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24.95</c:v>
                </c:pt>
                <c:pt idx="56">
                  <c:v>26.3</c:v>
                </c:pt>
                <c:pt idx="57">
                  <c:v>26.4</c:v>
                </c:pt>
                <c:pt idx="58">
                  <c:v>26.55</c:v>
                </c:pt>
                <c:pt idx="59">
                  <c:v>29.45</c:v>
                </c:pt>
                <c:pt idx="60">
                  <c:v>30.774999999999999</c:v>
                </c:pt>
                <c:pt idx="61">
                  <c:v>31.785</c:v>
                </c:pt>
                <c:pt idx="62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24928"/>
        <c:axId val="46926464"/>
      </c:barChart>
      <c:catAx>
        <c:axId val="46924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926464"/>
        <c:crosses val="autoZero"/>
        <c:auto val="1"/>
        <c:lblAlgn val="ctr"/>
        <c:lblOffset val="100"/>
        <c:noMultiLvlLbl val="0"/>
      </c:catAx>
      <c:valAx>
        <c:axId val="46926464"/>
        <c:scaling>
          <c:orientation val="minMax"/>
          <c:max val="35"/>
          <c:min val="15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4692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3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'Grand Beach'!$D$1</c:f>
              <c:strCache>
                <c:ptCount val="1"/>
                <c:pt idx="0">
                  <c:v>lap times </c:v>
                </c:pt>
              </c:strCache>
            </c:strRef>
          </c:tx>
          <c:invertIfNegative val="0"/>
          <c:cat>
            <c:strRef>
              <c:f>'Grand Beach'!$C$2:$C$98</c:f>
              <c:strCache>
                <c:ptCount val="97"/>
                <c:pt idx="1">
                  <c:v>Chris Benson</c:v>
                </c:pt>
                <c:pt idx="2">
                  <c:v>Jared Fawcett</c:v>
                </c:pt>
                <c:pt idx="3">
                  <c:v>Jason Howden</c:v>
                </c:pt>
                <c:pt idx="4">
                  <c:v>Dylan Harris</c:v>
                </c:pt>
                <c:pt idx="5">
                  <c:v>Gilles Corbeil</c:v>
                </c:pt>
                <c:pt idx="6">
                  <c:v>JP Peters</c:v>
                </c:pt>
                <c:pt idx="7">
                  <c:v>Aaron Carter</c:v>
                </c:pt>
                <c:pt idx="8">
                  <c:v>Drew Romanovych</c:v>
                </c:pt>
                <c:pt idx="10">
                  <c:v>Mitchell Ketler</c:v>
                </c:pt>
                <c:pt idx="11">
                  <c:v>Olli Hyytiainen</c:v>
                </c:pt>
                <c:pt idx="12">
                  <c:v>Kailen Shackleton</c:v>
                </c:pt>
                <c:pt idx="13">
                  <c:v>Scot Miller</c:v>
                </c:pt>
                <c:pt idx="14">
                  <c:v>Jeremy Doerkson</c:v>
                </c:pt>
                <c:pt idx="15">
                  <c:v>Adrian Alphonso</c:v>
                </c:pt>
                <c:pt idx="16">
                  <c:v>Chris Huebner</c:v>
                </c:pt>
                <c:pt idx="18">
                  <c:v>Karin McSherry</c:v>
                </c:pt>
                <c:pt idx="19">
                  <c:v>Jennifer Holmes</c:v>
                </c:pt>
                <c:pt idx="20">
                  <c:v>Charlene Guenter</c:v>
                </c:pt>
                <c:pt idx="21">
                  <c:v>Deanna Wiebe</c:v>
                </c:pt>
                <c:pt idx="23">
                  <c:v>Carter Thompson</c:v>
                </c:pt>
                <c:pt idx="24">
                  <c:v>Marshall Nardello</c:v>
                </c:pt>
                <c:pt idx="25">
                  <c:v>Craig Crowter</c:v>
                </c:pt>
                <c:pt idx="26">
                  <c:v>Mark Seels</c:v>
                </c:pt>
                <c:pt idx="27">
                  <c:v>Robert Friesen</c:v>
                </c:pt>
                <c:pt idx="28">
                  <c:v>Jon Guenter</c:v>
                </c:pt>
                <c:pt idx="29">
                  <c:v>Gordon Dalling</c:v>
                </c:pt>
                <c:pt idx="30">
                  <c:v>Tom Slymkevich</c:v>
                </c:pt>
                <c:pt idx="31">
                  <c:v>Eric Shinkel</c:v>
                </c:pt>
                <c:pt idx="32">
                  <c:v>Kenton Frith</c:v>
                </c:pt>
                <c:pt idx="33">
                  <c:v>Scott Weibe</c:v>
                </c:pt>
                <c:pt idx="35">
                  <c:v>Marlis Jabs</c:v>
                </c:pt>
                <c:pt idx="36">
                  <c:v>Nicola Bistyak</c:v>
                </c:pt>
                <c:pt idx="37">
                  <c:v>Cindy Brown</c:v>
                </c:pt>
                <c:pt idx="38">
                  <c:v>Vanessa Peters</c:v>
                </c:pt>
                <c:pt idx="39">
                  <c:v>Sharlene Telles Langdon</c:v>
                </c:pt>
                <c:pt idx="40">
                  <c:v>April Gobert</c:v>
                </c:pt>
                <c:pt idx="42">
                  <c:v>Travis Malcolm</c:v>
                </c:pt>
                <c:pt idx="43">
                  <c:v>Trevor Ketler</c:v>
                </c:pt>
                <c:pt idx="44">
                  <c:v>Jiri Skopalek</c:v>
                </c:pt>
                <c:pt idx="45">
                  <c:v>Marc Proulx</c:v>
                </c:pt>
                <c:pt idx="46">
                  <c:v>Russell Thiessen</c:v>
                </c:pt>
                <c:pt idx="47">
                  <c:v>Michael Voth</c:v>
                </c:pt>
                <c:pt idx="48">
                  <c:v>Todd Hildebrand</c:v>
                </c:pt>
                <c:pt idx="49">
                  <c:v>Bill Algeo</c:v>
                </c:pt>
                <c:pt idx="50">
                  <c:v>Darryl Dyck</c:v>
                </c:pt>
                <c:pt idx="51">
                  <c:v>Don Rose</c:v>
                </c:pt>
                <c:pt idx="52">
                  <c:v>Randy Grieser</c:v>
                </c:pt>
                <c:pt idx="53">
                  <c:v>Cris Labossiere</c:v>
                </c:pt>
                <c:pt idx="54">
                  <c:v>Evan St Cyr</c:v>
                </c:pt>
                <c:pt idx="55">
                  <c:v>Jason Carter</c:v>
                </c:pt>
                <c:pt idx="56">
                  <c:v>Jon Borland</c:v>
                </c:pt>
                <c:pt idx="57">
                  <c:v>Bob Andrews</c:v>
                </c:pt>
                <c:pt idx="58">
                  <c:v>Marco Nikkel</c:v>
                </c:pt>
                <c:pt idx="59">
                  <c:v>Brent King</c:v>
                </c:pt>
                <c:pt idx="60">
                  <c:v>Brent Brentall</c:v>
                </c:pt>
                <c:pt idx="61">
                  <c:v>John Malcolm</c:v>
                </c:pt>
                <c:pt idx="62">
                  <c:v>Dale Madill</c:v>
                </c:pt>
                <c:pt idx="63">
                  <c:v>Allan Manjares</c:v>
                </c:pt>
                <c:pt idx="64">
                  <c:v>Bill Gendron</c:v>
                </c:pt>
                <c:pt idx="66">
                  <c:v>Sophie MacDonald</c:v>
                </c:pt>
                <c:pt idx="67">
                  <c:v>Mary Pendergast</c:v>
                </c:pt>
                <c:pt idx="68">
                  <c:v>Becca Man</c:v>
                </c:pt>
                <c:pt idx="69">
                  <c:v>Chloe Penner</c:v>
                </c:pt>
                <c:pt idx="70">
                  <c:v>Sara Telles Langdon</c:v>
                </c:pt>
                <c:pt idx="71">
                  <c:v>Automn Rodroguez</c:v>
                </c:pt>
                <c:pt idx="72">
                  <c:v>Kira Eidse</c:v>
                </c:pt>
                <c:pt idx="74">
                  <c:v>Teagon Algeo</c:v>
                </c:pt>
                <c:pt idx="75">
                  <c:v>Alex Bistyak</c:v>
                </c:pt>
                <c:pt idx="76">
                  <c:v>David Brodeur</c:v>
                </c:pt>
                <c:pt idx="77">
                  <c:v>Matthew Glowacki</c:v>
                </c:pt>
                <c:pt idx="79">
                  <c:v>Scott Delong</c:v>
                </c:pt>
                <c:pt idx="80">
                  <c:v>Steven Hawrysh</c:v>
                </c:pt>
                <c:pt idx="81">
                  <c:v>Dave McAuguina</c:v>
                </c:pt>
                <c:pt idx="82">
                  <c:v>Brent Prusak</c:v>
                </c:pt>
                <c:pt idx="83">
                  <c:v>Nathan Davidson</c:v>
                </c:pt>
                <c:pt idx="84">
                  <c:v>Julie Brodeur</c:v>
                </c:pt>
                <c:pt idx="85">
                  <c:v>Sara Man</c:v>
                </c:pt>
                <c:pt idx="86">
                  <c:v>Gill Cooper</c:v>
                </c:pt>
                <c:pt idx="87">
                  <c:v>Dmitry Kizyakov</c:v>
                </c:pt>
                <c:pt idx="88">
                  <c:v>Geoff Cusson</c:v>
                </c:pt>
                <c:pt idx="89">
                  <c:v>Kevin Beechinor</c:v>
                </c:pt>
                <c:pt idx="91">
                  <c:v>Amy Cooper</c:v>
                </c:pt>
                <c:pt idx="92">
                  <c:v>Anika Hatherly</c:v>
                </c:pt>
                <c:pt idx="95">
                  <c:v>Bradley Kulchycki</c:v>
                </c:pt>
                <c:pt idx="96">
                  <c:v>Louis Fleury</c:v>
                </c:pt>
              </c:strCache>
            </c:strRef>
          </c:cat>
          <c:val>
            <c:numRef>
              <c:f>'Grand Beach'!$D$2:$D$98</c:f>
              <c:numCache>
                <c:formatCode>hh:mm:ss;@</c:formatCode>
                <c:ptCount val="97"/>
                <c:pt idx="1">
                  <c:v>1.4553240740740738E-2</c:v>
                </c:pt>
                <c:pt idx="2">
                  <c:v>1.5078703703703702E-2</c:v>
                </c:pt>
                <c:pt idx="3">
                  <c:v>1.5104166666666665E-2</c:v>
                </c:pt>
                <c:pt idx="4">
                  <c:v>1.5175925925925926E-2</c:v>
                </c:pt>
                <c:pt idx="5">
                  <c:v>1.5291666666666667E-2</c:v>
                </c:pt>
                <c:pt idx="6">
                  <c:v>1.5486111111111112E-2</c:v>
                </c:pt>
                <c:pt idx="10">
                  <c:v>1.4811921296296297E-2</c:v>
                </c:pt>
                <c:pt idx="11">
                  <c:v>1.5416666666666667E-2</c:v>
                </c:pt>
                <c:pt idx="12">
                  <c:v>1.5662615740740741E-2</c:v>
                </c:pt>
                <c:pt idx="13">
                  <c:v>1.6420717592592591E-2</c:v>
                </c:pt>
                <c:pt idx="14">
                  <c:v>1.6843171296296297E-2</c:v>
                </c:pt>
                <c:pt idx="15">
                  <c:v>1.7291666666666667E-2</c:v>
                </c:pt>
                <c:pt idx="16">
                  <c:v>1.8038194444444444E-2</c:v>
                </c:pt>
                <c:pt idx="18">
                  <c:v>1.9502314814814816E-2</c:v>
                </c:pt>
                <c:pt idx="19">
                  <c:v>2.0273919753086418E-2</c:v>
                </c:pt>
                <c:pt idx="23">
                  <c:v>1.5289351851851853E-2</c:v>
                </c:pt>
                <c:pt idx="24">
                  <c:v>1.5767746913580249E-2</c:v>
                </c:pt>
                <c:pt idx="25">
                  <c:v>1.6763117283950617E-2</c:v>
                </c:pt>
                <c:pt idx="26">
                  <c:v>1.6878858024691357E-2</c:v>
                </c:pt>
                <c:pt idx="27">
                  <c:v>1.6878858024691357E-2</c:v>
                </c:pt>
                <c:pt idx="28">
                  <c:v>1.6971450617283952E-2</c:v>
                </c:pt>
                <c:pt idx="29">
                  <c:v>1.7114197530864194E-2</c:v>
                </c:pt>
                <c:pt idx="30">
                  <c:v>1.7739197530864198E-2</c:v>
                </c:pt>
                <c:pt idx="35">
                  <c:v>2.0711805555555556E-2</c:v>
                </c:pt>
                <c:pt idx="36">
                  <c:v>2.1053240740740744E-2</c:v>
                </c:pt>
                <c:pt idx="37">
                  <c:v>2.195023148148148E-2</c:v>
                </c:pt>
                <c:pt idx="38">
                  <c:v>2.2297453703703705E-2</c:v>
                </c:pt>
                <c:pt idx="39">
                  <c:v>2.5468749999999998E-2</c:v>
                </c:pt>
                <c:pt idx="40">
                  <c:v>2.8200231481481482E-2</c:v>
                </c:pt>
                <c:pt idx="42">
                  <c:v>1.7037037037037035E-2</c:v>
                </c:pt>
                <c:pt idx="43">
                  <c:v>1.763117283950617E-2</c:v>
                </c:pt>
                <c:pt idx="44">
                  <c:v>1.779320987654321E-2</c:v>
                </c:pt>
                <c:pt idx="45">
                  <c:v>1.7847222222222226E-2</c:v>
                </c:pt>
                <c:pt idx="46">
                  <c:v>1.8638117283950616E-2</c:v>
                </c:pt>
                <c:pt idx="47">
                  <c:v>1.8842592592592595E-2</c:v>
                </c:pt>
                <c:pt idx="48">
                  <c:v>1.8942901234567901E-2</c:v>
                </c:pt>
                <c:pt idx="49">
                  <c:v>1.898533950617284E-2</c:v>
                </c:pt>
                <c:pt idx="50">
                  <c:v>1.9201388888888889E-2</c:v>
                </c:pt>
                <c:pt idx="51">
                  <c:v>1.9444444444444441E-2</c:v>
                </c:pt>
                <c:pt idx="52">
                  <c:v>1.9884259259259258E-2</c:v>
                </c:pt>
                <c:pt idx="53">
                  <c:v>1.9945987654320988E-2</c:v>
                </c:pt>
                <c:pt idx="54">
                  <c:v>2.0185185185185184E-2</c:v>
                </c:pt>
                <c:pt idx="55">
                  <c:v>2.0351080246913577E-2</c:v>
                </c:pt>
                <c:pt idx="56">
                  <c:v>2.0895061728395063E-2</c:v>
                </c:pt>
                <c:pt idx="57">
                  <c:v>2.1427469135802471E-2</c:v>
                </c:pt>
                <c:pt idx="58">
                  <c:v>2.1956018518518517E-2</c:v>
                </c:pt>
                <c:pt idx="59">
                  <c:v>2.3942901234567899E-2</c:v>
                </c:pt>
                <c:pt idx="60">
                  <c:v>2.4672067901234569E-2</c:v>
                </c:pt>
                <c:pt idx="61">
                  <c:v>2.5304783950617287E-2</c:v>
                </c:pt>
                <c:pt idx="62">
                  <c:v>2.57445987654321E-2</c:v>
                </c:pt>
                <c:pt idx="66">
                  <c:v>1.9502314814814816E-2</c:v>
                </c:pt>
                <c:pt idx="67">
                  <c:v>1.9623842592592592E-2</c:v>
                </c:pt>
                <c:pt idx="68">
                  <c:v>1.9878472222222224E-2</c:v>
                </c:pt>
                <c:pt idx="69">
                  <c:v>2.0190972222222221E-2</c:v>
                </c:pt>
                <c:pt idx="70">
                  <c:v>2.3917824074074074E-2</c:v>
                </c:pt>
                <c:pt idx="71">
                  <c:v>2.4907407407407406E-2</c:v>
                </c:pt>
                <c:pt idx="72">
                  <c:v>3.7060185185185189E-2</c:v>
                </c:pt>
                <c:pt idx="74">
                  <c:v>1.7627314814814814E-2</c:v>
                </c:pt>
                <c:pt idx="75">
                  <c:v>1.8942901234567901E-2</c:v>
                </c:pt>
                <c:pt idx="76">
                  <c:v>1.9448302469135804E-2</c:v>
                </c:pt>
                <c:pt idx="77">
                  <c:v>2.2280092592592591E-2</c:v>
                </c:pt>
                <c:pt idx="79">
                  <c:v>2.1770833333333336E-2</c:v>
                </c:pt>
                <c:pt idx="80">
                  <c:v>2.225694444444444E-2</c:v>
                </c:pt>
                <c:pt idx="81">
                  <c:v>2.2881944444444444E-2</c:v>
                </c:pt>
                <c:pt idx="82">
                  <c:v>2.3298611111111107E-2</c:v>
                </c:pt>
                <c:pt idx="83">
                  <c:v>2.4837962962962964E-2</c:v>
                </c:pt>
                <c:pt idx="84">
                  <c:v>2.5995370370370367E-2</c:v>
                </c:pt>
                <c:pt idx="85">
                  <c:v>2.6203703703703705E-2</c:v>
                </c:pt>
                <c:pt idx="86">
                  <c:v>2.6215277777777778E-2</c:v>
                </c:pt>
                <c:pt idx="87">
                  <c:v>2.631944444444444E-2</c:v>
                </c:pt>
                <c:pt idx="88">
                  <c:v>2.9097222222222222E-2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8752"/>
        <c:axId val="46952832"/>
      </c:barChart>
      <c:catAx>
        <c:axId val="46938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952832"/>
        <c:crossesAt val="0.01"/>
        <c:auto val="1"/>
        <c:lblAlgn val="ctr"/>
        <c:lblOffset val="100"/>
        <c:noMultiLvlLbl val="0"/>
      </c:catAx>
      <c:valAx>
        <c:axId val="46952832"/>
        <c:scaling>
          <c:orientation val="minMax"/>
          <c:min val="0.01"/>
        </c:scaling>
        <c:delete val="0"/>
        <c:axPos val="b"/>
        <c:majorGridlines/>
        <c:numFmt formatCode="hh:mm:ss;@" sourceLinked="1"/>
        <c:majorTickMark val="out"/>
        <c:minorTickMark val="in"/>
        <c:tickLblPos val="nextTo"/>
        <c:crossAx val="469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289" orientation="portrait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Sandilands!$K$1</c:f>
              <c:strCache>
                <c:ptCount val="1"/>
                <c:pt idx="0">
                  <c:v>lap split</c:v>
                </c:pt>
              </c:strCache>
            </c:strRef>
          </c:tx>
          <c:invertIfNegative val="0"/>
          <c:cat>
            <c:strRef>
              <c:f>Sandilands!$C$2:$C$63</c:f>
              <c:strCache>
                <c:ptCount val="62"/>
                <c:pt idx="0">
                  <c:v>Chris Benson</c:v>
                </c:pt>
                <c:pt idx="1">
                  <c:v>Jason Wiebe</c:v>
                </c:pt>
                <c:pt idx="2">
                  <c:v>Jason Howden</c:v>
                </c:pt>
                <c:pt idx="3">
                  <c:v>Dylan Harris</c:v>
                </c:pt>
                <c:pt idx="6">
                  <c:v>David Hamm</c:v>
                </c:pt>
                <c:pt idx="7">
                  <c:v>Aaron Carter</c:v>
                </c:pt>
                <c:pt idx="8">
                  <c:v>Kurt Penno</c:v>
                </c:pt>
                <c:pt idx="9">
                  <c:v>Kailen Shackleton</c:v>
                </c:pt>
                <c:pt idx="10">
                  <c:v>Mitchell Ketler</c:v>
                </c:pt>
                <c:pt idx="11">
                  <c:v>Peter Loewen</c:v>
                </c:pt>
                <c:pt idx="12">
                  <c:v>Steve Hjorleifson</c:v>
                </c:pt>
                <c:pt idx="13">
                  <c:v>Jamie Falk</c:v>
                </c:pt>
                <c:pt idx="14">
                  <c:v>Nathan Weselake</c:v>
                </c:pt>
                <c:pt idx="15">
                  <c:v>Scot Miller</c:v>
                </c:pt>
                <c:pt idx="16">
                  <c:v>Adrian Alphonso</c:v>
                </c:pt>
                <c:pt idx="17">
                  <c:v>Jared Fawcett</c:v>
                </c:pt>
                <c:pt idx="18">
                  <c:v>Scott English</c:v>
                </c:pt>
                <c:pt idx="19">
                  <c:v>Carson Thompson</c:v>
                </c:pt>
                <c:pt idx="22">
                  <c:v>Ness Dalling</c:v>
                </c:pt>
                <c:pt idx="23">
                  <c:v>Matthew Blenkinsopp</c:v>
                </c:pt>
                <c:pt idx="24">
                  <c:v>Chris Duester</c:v>
                </c:pt>
                <c:pt idx="25">
                  <c:v>Marshall Nardella</c:v>
                </c:pt>
                <c:pt idx="26">
                  <c:v>Hayden Rose</c:v>
                </c:pt>
                <c:pt idx="27">
                  <c:v>Robert Friesen</c:v>
                </c:pt>
                <c:pt idx="28">
                  <c:v>Tom Slymkevich</c:v>
                </c:pt>
                <c:pt idx="29">
                  <c:v>Gord Dalling</c:v>
                </c:pt>
                <c:pt idx="30">
                  <c:v>Mark Seel</c:v>
                </c:pt>
                <c:pt idx="33">
                  <c:v>Trevor Ketler</c:v>
                </c:pt>
                <c:pt idx="34">
                  <c:v>Travis Malcolm</c:v>
                </c:pt>
                <c:pt idx="35">
                  <c:v>Allan Manjares</c:v>
                </c:pt>
                <c:pt idx="36">
                  <c:v>Marc Proulx</c:v>
                </c:pt>
                <c:pt idx="37">
                  <c:v>Jiri Skopalek</c:v>
                </c:pt>
                <c:pt idx="38">
                  <c:v>Cris Labossiere</c:v>
                </c:pt>
                <c:pt idx="39">
                  <c:v>Darcy Beer</c:v>
                </c:pt>
                <c:pt idx="40">
                  <c:v>Evan St.Cyr</c:v>
                </c:pt>
                <c:pt idx="41">
                  <c:v>Marco Nikkel</c:v>
                </c:pt>
                <c:pt idx="42">
                  <c:v>Ryan Dumont</c:v>
                </c:pt>
                <c:pt idx="43">
                  <c:v>Don Rose</c:v>
                </c:pt>
                <c:pt idx="44">
                  <c:v>Jason Carter</c:v>
                </c:pt>
                <c:pt idx="45">
                  <c:v>Jonathan Borland</c:v>
                </c:pt>
                <c:pt idx="46">
                  <c:v>Elmer Tobias</c:v>
                </c:pt>
                <c:pt idx="47">
                  <c:v>Dale Madill</c:v>
                </c:pt>
                <c:pt idx="48">
                  <c:v>Bill Gendron</c:v>
                </c:pt>
                <c:pt idx="49">
                  <c:v>John Malcolm</c:v>
                </c:pt>
                <c:pt idx="50">
                  <c:v>Rick Shone</c:v>
                </c:pt>
                <c:pt idx="51">
                  <c:v>Brent Brentnall</c:v>
                </c:pt>
                <c:pt idx="53">
                  <c:v>Jen Holmes</c:v>
                </c:pt>
                <c:pt idx="54">
                  <c:v>Heidi Greser</c:v>
                </c:pt>
                <c:pt idx="56">
                  <c:v>Marlis Jabs</c:v>
                </c:pt>
                <c:pt idx="57">
                  <c:v>Nicola Bistyak</c:v>
                </c:pt>
                <c:pt idx="58">
                  <c:v>Cindy Brown</c:v>
                </c:pt>
                <c:pt idx="59">
                  <c:v>Elysia Shone</c:v>
                </c:pt>
                <c:pt idx="60">
                  <c:v>Sharlene Telles-Langdon</c:v>
                </c:pt>
                <c:pt idx="61">
                  <c:v>April Gobert</c:v>
                </c:pt>
              </c:strCache>
            </c:strRef>
          </c:cat>
          <c:val>
            <c:numRef>
              <c:f>Sandilands!$K$2:$K$63</c:f>
              <c:numCache>
                <c:formatCode>General</c:formatCode>
                <c:ptCount val="62"/>
                <c:pt idx="0">
                  <c:v>23.05</c:v>
                </c:pt>
                <c:pt idx="1">
                  <c:v>23.45</c:v>
                </c:pt>
                <c:pt idx="2">
                  <c:v>24.9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23.1</c:v>
                </c:pt>
                <c:pt idx="7">
                  <c:v>23.1</c:v>
                </c:pt>
                <c:pt idx="8">
                  <c:v>23.274999999999999</c:v>
                </c:pt>
                <c:pt idx="9">
                  <c:v>24.725000000000001</c:v>
                </c:pt>
                <c:pt idx="10">
                  <c:v>25.225000000000001</c:v>
                </c:pt>
                <c:pt idx="11">
                  <c:v>26.074999999999999</c:v>
                </c:pt>
                <c:pt idx="12">
                  <c:v>26.1</c:v>
                </c:pt>
                <c:pt idx="13">
                  <c:v>26.6</c:v>
                </c:pt>
                <c:pt idx="14">
                  <c:v>27.074999999999999</c:v>
                </c:pt>
                <c:pt idx="15">
                  <c:v>26.475000000000001</c:v>
                </c:pt>
                <c:pt idx="16">
                  <c:v>27.774999999999999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24.633333333333336</c:v>
                </c:pt>
                <c:pt idx="23">
                  <c:v>24.650000000000002</c:v>
                </c:pt>
                <c:pt idx="24">
                  <c:v>25.416666666666668</c:v>
                </c:pt>
                <c:pt idx="25">
                  <c:v>25.583333333333332</c:v>
                </c:pt>
                <c:pt idx="26">
                  <c:v>26.766666666666666</c:v>
                </c:pt>
                <c:pt idx="27">
                  <c:v>26.866666666666664</c:v>
                </c:pt>
                <c:pt idx="28">
                  <c:v>27.2</c:v>
                </c:pt>
                <c:pt idx="29">
                  <c:v>27.533333333333331</c:v>
                </c:pt>
                <c:pt idx="30">
                  <c:v>27.866666666666664</c:v>
                </c:pt>
                <c:pt idx="33">
                  <c:v>27.366666666666664</c:v>
                </c:pt>
                <c:pt idx="34">
                  <c:v>28.066666666666666</c:v>
                </c:pt>
                <c:pt idx="35">
                  <c:v>28.066666666666666</c:v>
                </c:pt>
                <c:pt idx="36">
                  <c:v>28.3</c:v>
                </c:pt>
                <c:pt idx="37">
                  <c:v>29.033333333333331</c:v>
                </c:pt>
                <c:pt idx="38">
                  <c:v>29.733333333333334</c:v>
                </c:pt>
                <c:pt idx="39">
                  <c:v>30.766666666666666</c:v>
                </c:pt>
                <c:pt idx="40">
                  <c:v>32.733333333333334</c:v>
                </c:pt>
                <c:pt idx="41">
                  <c:v>33.166666666666664</c:v>
                </c:pt>
                <c:pt idx="42">
                  <c:v>33.233333333333334</c:v>
                </c:pt>
                <c:pt idx="43">
                  <c:v>34.1</c:v>
                </c:pt>
                <c:pt idx="44">
                  <c:v>34.166666666666664</c:v>
                </c:pt>
                <c:pt idx="45">
                  <c:v>34.800000000000004</c:v>
                </c:pt>
                <c:pt idx="46">
                  <c:v>35.733333333333334</c:v>
                </c:pt>
                <c:pt idx="47">
                  <c:v>43.4</c:v>
                </c:pt>
                <c:pt idx="53">
                  <c:v>31.633333333333336</c:v>
                </c:pt>
                <c:pt idx="54">
                  <c:v>32.06666666666667</c:v>
                </c:pt>
                <c:pt idx="55">
                  <c:v>0</c:v>
                </c:pt>
                <c:pt idx="56">
                  <c:v>29.85</c:v>
                </c:pt>
                <c:pt idx="57">
                  <c:v>31.55</c:v>
                </c:pt>
                <c:pt idx="58">
                  <c:v>35.049999999999997</c:v>
                </c:pt>
                <c:pt idx="59">
                  <c:v>35.1</c:v>
                </c:pt>
                <c:pt idx="60">
                  <c:v>39.6</c:v>
                </c:pt>
                <c:pt idx="61">
                  <c:v>42.95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0560"/>
        <c:axId val="49572096"/>
      </c:barChart>
      <c:catAx>
        <c:axId val="49570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9572096"/>
        <c:crosses val="autoZero"/>
        <c:auto val="1"/>
        <c:lblAlgn val="ctr"/>
        <c:lblOffset val="100"/>
        <c:noMultiLvlLbl val="0"/>
      </c:catAx>
      <c:valAx>
        <c:axId val="495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957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3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460372</xdr:colOff>
      <xdr:row>2</xdr:row>
      <xdr:rowOff>173567</xdr:rowOff>
    </xdr:from>
    <xdr:to>
      <xdr:col>34</xdr:col>
      <xdr:colOff>95249</xdr:colOff>
      <xdr:row>61</xdr:row>
      <xdr:rowOff>21167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504824</xdr:colOff>
      <xdr:row>10</xdr:row>
      <xdr:rowOff>133349</xdr:rowOff>
    </xdr:from>
    <xdr:to>
      <xdr:col>31</xdr:col>
      <xdr:colOff>342899</xdr:colOff>
      <xdr:row>86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561975</xdr:colOff>
      <xdr:row>3</xdr:row>
      <xdr:rowOff>180974</xdr:rowOff>
    </xdr:from>
    <xdr:to>
      <xdr:col>29</xdr:col>
      <xdr:colOff>200025</xdr:colOff>
      <xdr:row>75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85" zoomScaleNormal="85" zoomScalePageLayoutView="85" workbookViewId="0">
      <selection activeCell="B40" sqref="B40"/>
    </sheetView>
  </sheetViews>
  <sheetFormatPr defaultColWidth="8.85546875" defaultRowHeight="15"/>
  <cols>
    <col min="2" max="2" width="22.28515625" customWidth="1"/>
    <col min="3" max="3" width="6" customWidth="1"/>
    <col min="5" max="5" width="16.140625" style="1" customWidth="1"/>
    <col min="6" max="6" width="13.42578125" customWidth="1"/>
  </cols>
  <sheetData>
    <row r="1" spans="1:8">
      <c r="A1" t="s">
        <v>12</v>
      </c>
      <c r="B1" t="s">
        <v>8</v>
      </c>
      <c r="C1" t="s">
        <v>9</v>
      </c>
      <c r="D1" t="s">
        <v>10</v>
      </c>
      <c r="E1" s="1" t="s">
        <v>11</v>
      </c>
      <c r="F1" t="s">
        <v>72</v>
      </c>
      <c r="G1" t="s">
        <v>73</v>
      </c>
      <c r="H1" t="s">
        <v>181</v>
      </c>
    </row>
    <row r="2" spans="1:8">
      <c r="A2" t="s">
        <v>14</v>
      </c>
      <c r="C2">
        <v>5</v>
      </c>
      <c r="E2" s="1">
        <v>0</v>
      </c>
    </row>
    <row r="3" spans="1:8">
      <c r="A3">
        <v>1</v>
      </c>
      <c r="B3" t="s">
        <v>1</v>
      </c>
      <c r="D3">
        <v>93.75</v>
      </c>
      <c r="E3" s="1">
        <f>SUM(D3/$C$2)</f>
        <v>18.75</v>
      </c>
      <c r="H3">
        <v>100</v>
      </c>
    </row>
    <row r="4" spans="1:8">
      <c r="A4">
        <v>2</v>
      </c>
      <c r="B4" t="s">
        <v>2</v>
      </c>
      <c r="D4">
        <v>96.1</v>
      </c>
      <c r="E4" s="1">
        <f t="shared" ref="E4:E9" si="0">SUM(D4/$C$2)</f>
        <v>19.22</v>
      </c>
      <c r="H4">
        <v>90</v>
      </c>
    </row>
    <row r="5" spans="1:8">
      <c r="A5">
        <v>3</v>
      </c>
      <c r="B5" t="s">
        <v>3</v>
      </c>
      <c r="D5">
        <v>96.2</v>
      </c>
      <c r="E5" s="1">
        <f t="shared" si="0"/>
        <v>19.240000000000002</v>
      </c>
      <c r="F5" s="1">
        <f>AVERAGE(E3:E8)</f>
        <v>19.716666666666669</v>
      </c>
      <c r="G5">
        <f>STDEV(E3:E8)</f>
        <v>0.8589450894362608</v>
      </c>
      <c r="H5">
        <v>80</v>
      </c>
    </row>
    <row r="6" spans="1:8">
      <c r="A6">
        <v>4</v>
      </c>
      <c r="B6" t="s">
        <v>4</v>
      </c>
      <c r="D6">
        <v>97.75</v>
      </c>
      <c r="E6" s="1">
        <f t="shared" si="0"/>
        <v>19.55</v>
      </c>
      <c r="H6">
        <v>70</v>
      </c>
    </row>
    <row r="7" spans="1:8">
      <c r="A7">
        <v>5</v>
      </c>
      <c r="B7" t="s">
        <v>5</v>
      </c>
      <c r="D7">
        <v>103.2</v>
      </c>
      <c r="E7" s="1">
        <f t="shared" si="0"/>
        <v>20.64</v>
      </c>
      <c r="H7">
        <v>60</v>
      </c>
    </row>
    <row r="8" spans="1:8">
      <c r="A8">
        <v>6</v>
      </c>
      <c r="B8" t="s">
        <v>6</v>
      </c>
      <c r="D8">
        <v>104.5</v>
      </c>
      <c r="E8" s="1">
        <f t="shared" si="0"/>
        <v>20.9</v>
      </c>
      <c r="H8">
        <v>50</v>
      </c>
    </row>
    <row r="9" spans="1:8">
      <c r="A9" t="s">
        <v>13</v>
      </c>
      <c r="B9" t="s">
        <v>7</v>
      </c>
      <c r="D9">
        <v>0</v>
      </c>
      <c r="E9" s="1">
        <f t="shared" si="0"/>
        <v>0</v>
      </c>
      <c r="H9">
        <v>0</v>
      </c>
    </row>
    <row r="10" spans="1:8">
      <c r="A10" t="s">
        <v>0</v>
      </c>
      <c r="C10">
        <v>4</v>
      </c>
      <c r="D10">
        <v>0</v>
      </c>
      <c r="E10" s="1">
        <v>0</v>
      </c>
    </row>
    <row r="11" spans="1:8">
      <c r="A11">
        <v>1</v>
      </c>
      <c r="B11" t="s">
        <v>15</v>
      </c>
      <c r="D11">
        <v>79</v>
      </c>
      <c r="E11" s="1">
        <f>SUM(D11/$C$10)</f>
        <v>19.75</v>
      </c>
      <c r="H11">
        <v>100</v>
      </c>
    </row>
    <row r="12" spans="1:8">
      <c r="A12">
        <v>2</v>
      </c>
      <c r="B12" t="s">
        <v>16</v>
      </c>
      <c r="D12">
        <v>79.900000000000006</v>
      </c>
      <c r="E12" s="1">
        <f t="shared" ref="E12:E17" si="1">SUM(D12/$C$10)</f>
        <v>19.975000000000001</v>
      </c>
      <c r="H12">
        <v>90</v>
      </c>
    </row>
    <row r="13" spans="1:8">
      <c r="A13">
        <v>3</v>
      </c>
      <c r="B13" t="s">
        <v>17</v>
      </c>
      <c r="D13">
        <v>80.099999999999994</v>
      </c>
      <c r="E13" s="1">
        <f t="shared" si="1"/>
        <v>20.024999999999999</v>
      </c>
      <c r="H13">
        <v>80</v>
      </c>
    </row>
    <row r="14" spans="1:8">
      <c r="A14">
        <v>4</v>
      </c>
      <c r="B14" t="s">
        <v>18</v>
      </c>
      <c r="D14">
        <v>85.8</v>
      </c>
      <c r="E14" s="1">
        <f t="shared" si="1"/>
        <v>21.45</v>
      </c>
      <c r="F14" s="1">
        <f>AVERAGE(E11:E17)</f>
        <v>21.567857142857143</v>
      </c>
      <c r="G14">
        <f>STDEV(E11:E17)</f>
        <v>2.1058680061969244</v>
      </c>
      <c r="H14">
        <v>70</v>
      </c>
    </row>
    <row r="15" spans="1:8">
      <c r="A15">
        <v>5</v>
      </c>
      <c r="B15" t="s">
        <v>19</v>
      </c>
      <c r="D15">
        <v>87.6</v>
      </c>
      <c r="E15" s="1">
        <f t="shared" si="1"/>
        <v>21.9</v>
      </c>
      <c r="H15">
        <v>60</v>
      </c>
    </row>
    <row r="16" spans="1:8">
      <c r="A16">
        <v>6</v>
      </c>
      <c r="B16" t="s">
        <v>20</v>
      </c>
      <c r="D16">
        <v>88.25</v>
      </c>
      <c r="E16" s="1">
        <f t="shared" si="1"/>
        <v>22.0625</v>
      </c>
      <c r="H16">
        <v>50</v>
      </c>
    </row>
    <row r="17" spans="1:8">
      <c r="A17">
        <v>7</v>
      </c>
      <c r="B17" t="s">
        <v>21</v>
      </c>
      <c r="D17">
        <v>103.25</v>
      </c>
      <c r="E17" s="1">
        <f t="shared" si="1"/>
        <v>25.8125</v>
      </c>
      <c r="H17">
        <v>40</v>
      </c>
    </row>
    <row r="18" spans="1:8">
      <c r="A18" t="s">
        <v>22</v>
      </c>
      <c r="C18">
        <v>3</v>
      </c>
      <c r="E18" s="1">
        <v>0</v>
      </c>
    </row>
    <row r="19" spans="1:8">
      <c r="A19">
        <v>1</v>
      </c>
      <c r="B19" t="s">
        <v>23</v>
      </c>
      <c r="D19">
        <v>59.95</v>
      </c>
      <c r="E19" s="1">
        <f>SUM(D19/$C$18)</f>
        <v>19.983333333333334</v>
      </c>
      <c r="H19">
        <v>100</v>
      </c>
    </row>
    <row r="20" spans="1:8">
      <c r="A20">
        <v>2</v>
      </c>
      <c r="B20" t="s">
        <v>24</v>
      </c>
      <c r="D20">
        <v>61.94</v>
      </c>
      <c r="E20" s="1">
        <f t="shared" ref="E20:E29" si="2">SUM(D20/$C$18)</f>
        <v>20.646666666666665</v>
      </c>
      <c r="H20">
        <v>90</v>
      </c>
    </row>
    <row r="21" spans="1:8">
      <c r="A21">
        <v>3</v>
      </c>
      <c r="B21" t="s">
        <v>25</v>
      </c>
      <c r="D21">
        <v>63.72</v>
      </c>
      <c r="E21" s="1">
        <f t="shared" si="2"/>
        <v>21.24</v>
      </c>
      <c r="H21">
        <v>80</v>
      </c>
    </row>
    <row r="22" spans="1:8">
      <c r="A22">
        <v>4</v>
      </c>
      <c r="B22" t="s">
        <v>26</v>
      </c>
      <c r="D22">
        <v>65.72</v>
      </c>
      <c r="E22" s="1">
        <f t="shared" si="2"/>
        <v>21.906666666666666</v>
      </c>
      <c r="H22">
        <v>70</v>
      </c>
    </row>
    <row r="23" spans="1:8">
      <c r="A23">
        <v>5</v>
      </c>
      <c r="B23" t="s">
        <v>27</v>
      </c>
      <c r="D23">
        <v>67.400000000000006</v>
      </c>
      <c r="E23" s="1">
        <f t="shared" si="2"/>
        <v>22.466666666666669</v>
      </c>
      <c r="H23">
        <v>60</v>
      </c>
    </row>
    <row r="24" spans="1:8">
      <c r="A24">
        <v>6</v>
      </c>
      <c r="B24" t="s">
        <v>28</v>
      </c>
      <c r="D24">
        <v>69.45</v>
      </c>
      <c r="E24" s="1">
        <f t="shared" si="2"/>
        <v>23.150000000000002</v>
      </c>
      <c r="F24" s="1">
        <f>AVERAGE(E19:E28)</f>
        <v>23.397999999999996</v>
      </c>
      <c r="G24">
        <f>STDEV(E19:E28)</f>
        <v>2.8836299140981465</v>
      </c>
      <c r="H24">
        <v>50</v>
      </c>
    </row>
    <row r="25" spans="1:8">
      <c r="A25">
        <v>7</v>
      </c>
      <c r="B25" t="s">
        <v>29</v>
      </c>
      <c r="D25">
        <v>70</v>
      </c>
      <c r="E25" s="1">
        <f t="shared" si="2"/>
        <v>23.333333333333332</v>
      </c>
      <c r="H25">
        <v>40</v>
      </c>
    </row>
    <row r="26" spans="1:8">
      <c r="A26">
        <v>8</v>
      </c>
      <c r="B26" t="s">
        <v>30</v>
      </c>
      <c r="D26">
        <v>74.94</v>
      </c>
      <c r="E26" s="1">
        <f t="shared" si="2"/>
        <v>24.98</v>
      </c>
      <c r="H26">
        <v>30</v>
      </c>
    </row>
    <row r="27" spans="1:8">
      <c r="A27">
        <v>9</v>
      </c>
      <c r="B27" t="s">
        <v>31</v>
      </c>
      <c r="D27">
        <v>83.1</v>
      </c>
      <c r="E27" s="1">
        <f t="shared" si="2"/>
        <v>27.7</v>
      </c>
      <c r="H27">
        <v>20</v>
      </c>
    </row>
    <row r="28" spans="1:8">
      <c r="A28">
        <v>10</v>
      </c>
      <c r="B28" t="s">
        <v>33</v>
      </c>
      <c r="D28">
        <v>85.72</v>
      </c>
      <c r="E28" s="1">
        <f t="shared" si="2"/>
        <v>28.573333333333334</v>
      </c>
      <c r="H28">
        <v>10</v>
      </c>
    </row>
    <row r="29" spans="1:8">
      <c r="A29" t="s">
        <v>13</v>
      </c>
      <c r="B29" t="s">
        <v>32</v>
      </c>
      <c r="D29">
        <v>0</v>
      </c>
      <c r="E29" s="1">
        <f t="shared" si="2"/>
        <v>0</v>
      </c>
    </row>
    <row r="30" spans="1:8">
      <c r="A30" t="s">
        <v>34</v>
      </c>
      <c r="C30">
        <v>3</v>
      </c>
      <c r="E30" s="1">
        <v>0</v>
      </c>
    </row>
    <row r="31" spans="1:8">
      <c r="B31" t="s">
        <v>35</v>
      </c>
      <c r="D31">
        <v>67.400000000000006</v>
      </c>
      <c r="E31" s="1">
        <f>SUM(D31/$C$30)</f>
        <v>22.466666666666669</v>
      </c>
      <c r="H31">
        <v>100</v>
      </c>
    </row>
    <row r="32" spans="1:8">
      <c r="B32" t="s">
        <v>36</v>
      </c>
      <c r="D32">
        <v>69.95</v>
      </c>
      <c r="E32" s="1">
        <f t="shared" ref="E32:E36" si="3">SUM(D32/$C$30)</f>
        <v>23.316666666666666</v>
      </c>
      <c r="H32">
        <v>90</v>
      </c>
    </row>
    <row r="33" spans="1:8">
      <c r="B33" t="s">
        <v>40</v>
      </c>
      <c r="D33">
        <v>77.650000000000006</v>
      </c>
      <c r="E33" s="1">
        <f t="shared" si="3"/>
        <v>25.883333333333336</v>
      </c>
      <c r="F33" s="1">
        <f>AVERAGE(E31:E36)</f>
        <v>26.544444444444448</v>
      </c>
      <c r="G33">
        <f>STDEV(E31:E36)</f>
        <v>3.1561521345296315</v>
      </c>
      <c r="H33">
        <v>80</v>
      </c>
    </row>
    <row r="34" spans="1:8">
      <c r="B34" t="s">
        <v>37</v>
      </c>
      <c r="D34">
        <v>85.1</v>
      </c>
      <c r="E34" s="1">
        <f t="shared" si="3"/>
        <v>28.366666666666664</v>
      </c>
      <c r="H34">
        <v>70</v>
      </c>
    </row>
    <row r="35" spans="1:8">
      <c r="B35" t="s">
        <v>38</v>
      </c>
      <c r="D35">
        <v>88.1</v>
      </c>
      <c r="E35" s="1">
        <f t="shared" si="3"/>
        <v>29.366666666666664</v>
      </c>
      <c r="H35">
        <v>60</v>
      </c>
    </row>
    <row r="36" spans="1:8">
      <c r="B36" t="s">
        <v>39</v>
      </c>
      <c r="D36">
        <v>89.6</v>
      </c>
      <c r="E36" s="1">
        <f t="shared" si="3"/>
        <v>29.866666666666664</v>
      </c>
      <c r="H36">
        <v>50</v>
      </c>
    </row>
    <row r="37" spans="1:8">
      <c r="A37" t="s">
        <v>41</v>
      </c>
      <c r="C37">
        <v>2</v>
      </c>
      <c r="E37" s="1">
        <v>0</v>
      </c>
    </row>
    <row r="38" spans="1:8">
      <c r="B38" t="s">
        <v>42</v>
      </c>
      <c r="D38">
        <v>53.75</v>
      </c>
      <c r="E38" s="1">
        <f>SUM(D38/$C$37)</f>
        <v>26.875</v>
      </c>
      <c r="H38">
        <v>100</v>
      </c>
    </row>
    <row r="39" spans="1:8">
      <c r="B39" t="s">
        <v>43</v>
      </c>
      <c r="D39">
        <v>57.7</v>
      </c>
      <c r="E39" s="1">
        <f t="shared" ref="E39:E43" si="4">SUM(D39/$C$37)</f>
        <v>28.85</v>
      </c>
      <c r="H39">
        <v>90</v>
      </c>
    </row>
    <row r="40" spans="1:8">
      <c r="B40" t="s">
        <v>44</v>
      </c>
      <c r="D40">
        <v>57.71</v>
      </c>
      <c r="E40" s="1">
        <f t="shared" si="4"/>
        <v>28.855</v>
      </c>
      <c r="F40" s="1">
        <f>AVERAGE(E38:E43)</f>
        <v>31.142500000000002</v>
      </c>
      <c r="G40">
        <f>STDEV(E38:E43)</f>
        <v>4.0210803896465235</v>
      </c>
      <c r="H40">
        <v>80</v>
      </c>
    </row>
    <row r="41" spans="1:8">
      <c r="B41" t="s">
        <v>45</v>
      </c>
      <c r="D41">
        <v>60.2</v>
      </c>
      <c r="E41" s="1">
        <f t="shared" si="4"/>
        <v>30.1</v>
      </c>
      <c r="H41">
        <v>70</v>
      </c>
    </row>
    <row r="42" spans="1:8">
      <c r="B42" t="s">
        <v>46</v>
      </c>
      <c r="D42">
        <v>70.099999999999994</v>
      </c>
      <c r="E42" s="1">
        <f t="shared" si="4"/>
        <v>35.049999999999997</v>
      </c>
      <c r="H42">
        <v>60</v>
      </c>
    </row>
    <row r="43" spans="1:8">
      <c r="B43" t="s">
        <v>47</v>
      </c>
      <c r="D43">
        <v>74.25</v>
      </c>
      <c r="E43" s="1">
        <f t="shared" si="4"/>
        <v>37.125</v>
      </c>
      <c r="H43">
        <v>50</v>
      </c>
    </row>
    <row r="44" spans="1:8">
      <c r="A44" t="s">
        <v>48</v>
      </c>
      <c r="C44">
        <v>3</v>
      </c>
      <c r="E44" s="1">
        <v>0</v>
      </c>
    </row>
    <row r="45" spans="1:8">
      <c r="B45" t="s">
        <v>49</v>
      </c>
      <c r="D45">
        <v>63.6</v>
      </c>
      <c r="E45" s="1">
        <f>SUM(D45/$C$44)</f>
        <v>21.2</v>
      </c>
      <c r="H45">
        <v>100</v>
      </c>
    </row>
    <row r="46" spans="1:8">
      <c r="B46" t="s">
        <v>50</v>
      </c>
      <c r="D46">
        <v>64.599999999999994</v>
      </c>
      <c r="E46" s="1">
        <f t="shared" ref="E46:E56" si="5">SUM(D46/$C$44)</f>
        <v>21.533333333333331</v>
      </c>
      <c r="H46">
        <v>90</v>
      </c>
    </row>
    <row r="47" spans="1:8">
      <c r="B47" t="s">
        <v>51</v>
      </c>
      <c r="D47">
        <v>67.25</v>
      </c>
      <c r="E47" s="1">
        <f t="shared" si="5"/>
        <v>22.416666666666668</v>
      </c>
      <c r="H47">
        <v>80</v>
      </c>
    </row>
    <row r="48" spans="1:8">
      <c r="B48" t="s">
        <v>52</v>
      </c>
      <c r="D48">
        <v>73.599999999999994</v>
      </c>
      <c r="E48" s="1">
        <f t="shared" si="5"/>
        <v>24.533333333333331</v>
      </c>
      <c r="F48" s="1">
        <f>AVERAGE(E45:E54)</f>
        <v>25.758333333333336</v>
      </c>
      <c r="G48">
        <f>STDEV(E45:E54)</f>
        <v>3.3728605473106668</v>
      </c>
      <c r="H48">
        <v>70</v>
      </c>
    </row>
    <row r="49" spans="1:8">
      <c r="B49" t="s">
        <v>53</v>
      </c>
      <c r="D49">
        <v>76.2</v>
      </c>
      <c r="E49" s="1">
        <f t="shared" si="5"/>
        <v>25.400000000000002</v>
      </c>
      <c r="H49">
        <v>60</v>
      </c>
    </row>
    <row r="50" spans="1:8">
      <c r="B50" t="s">
        <v>54</v>
      </c>
      <c r="D50">
        <v>80.25</v>
      </c>
      <c r="E50" s="1">
        <f t="shared" si="5"/>
        <v>26.75</v>
      </c>
      <c r="H50">
        <v>50</v>
      </c>
    </row>
    <row r="51" spans="1:8">
      <c r="B51" t="s">
        <v>55</v>
      </c>
      <c r="D51">
        <v>80.400000000000006</v>
      </c>
      <c r="E51" s="1">
        <f t="shared" si="5"/>
        <v>26.8</v>
      </c>
      <c r="H51">
        <v>40</v>
      </c>
    </row>
    <row r="52" spans="1:8">
      <c r="B52" t="s">
        <v>56</v>
      </c>
      <c r="D52">
        <v>85.5</v>
      </c>
      <c r="E52" s="1">
        <f t="shared" si="5"/>
        <v>28.5</v>
      </c>
      <c r="H52">
        <v>30</v>
      </c>
    </row>
    <row r="53" spans="1:8">
      <c r="B53" t="s">
        <v>57</v>
      </c>
      <c r="D53">
        <v>88.1</v>
      </c>
      <c r="E53" s="1">
        <f t="shared" si="5"/>
        <v>29.366666666666664</v>
      </c>
      <c r="H53">
        <v>20</v>
      </c>
    </row>
    <row r="54" spans="1:8">
      <c r="B54" t="s">
        <v>58</v>
      </c>
      <c r="D54">
        <v>93.25</v>
      </c>
      <c r="E54" s="1">
        <f t="shared" si="5"/>
        <v>31.083333333333332</v>
      </c>
      <c r="H54">
        <v>10</v>
      </c>
    </row>
    <row r="55" spans="1:8">
      <c r="B55" t="s">
        <v>59</v>
      </c>
      <c r="D55" t="s">
        <v>71</v>
      </c>
      <c r="E55" s="1" t="e">
        <f t="shared" si="5"/>
        <v>#VALUE!</v>
      </c>
    </row>
    <row r="56" spans="1:8">
      <c r="B56" t="s">
        <v>60</v>
      </c>
      <c r="D56">
        <v>0</v>
      </c>
      <c r="E56" s="1">
        <f t="shared" si="5"/>
        <v>0</v>
      </c>
    </row>
    <row r="57" spans="1:8">
      <c r="A57" t="s">
        <v>61</v>
      </c>
      <c r="C57">
        <v>2</v>
      </c>
      <c r="E57" s="1">
        <v>0</v>
      </c>
    </row>
    <row r="58" spans="1:8">
      <c r="B58" t="s">
        <v>62</v>
      </c>
      <c r="D58">
        <v>49.9</v>
      </c>
      <c r="E58" s="1">
        <f>SUM(D58/$C$57)</f>
        <v>24.95</v>
      </c>
      <c r="H58">
        <v>100</v>
      </c>
    </row>
    <row r="59" spans="1:8">
      <c r="B59" t="s">
        <v>63</v>
      </c>
      <c r="D59">
        <v>52.6</v>
      </c>
      <c r="E59" s="1">
        <f t="shared" ref="E59:E65" si="6">SUM(D59/$C$57)</f>
        <v>26.3</v>
      </c>
      <c r="H59">
        <v>90</v>
      </c>
    </row>
    <row r="60" spans="1:8">
      <c r="B60" t="s">
        <v>64</v>
      </c>
      <c r="D60">
        <v>52.8</v>
      </c>
      <c r="E60" s="1">
        <f t="shared" si="6"/>
        <v>26.4</v>
      </c>
      <c r="H60">
        <v>80</v>
      </c>
    </row>
    <row r="61" spans="1:8">
      <c r="B61" t="s">
        <v>65</v>
      </c>
      <c r="D61">
        <v>53.1</v>
      </c>
      <c r="E61" s="1">
        <f t="shared" si="6"/>
        <v>26.55</v>
      </c>
      <c r="F61" s="1">
        <f>AVERAGE(E58:E65)</f>
        <v>28.751249999999999</v>
      </c>
      <c r="G61">
        <f>STDEV(E58:E65)</f>
        <v>3.1647463789152437</v>
      </c>
      <c r="H61">
        <v>70</v>
      </c>
    </row>
    <row r="62" spans="1:8">
      <c r="B62" t="s">
        <v>66</v>
      </c>
      <c r="D62">
        <v>58.9</v>
      </c>
      <c r="E62" s="1">
        <f t="shared" si="6"/>
        <v>29.45</v>
      </c>
      <c r="H62">
        <v>60</v>
      </c>
    </row>
    <row r="63" spans="1:8">
      <c r="B63" t="s">
        <v>67</v>
      </c>
      <c r="D63">
        <v>61.55</v>
      </c>
      <c r="E63" s="1">
        <f t="shared" si="6"/>
        <v>30.774999999999999</v>
      </c>
      <c r="H63">
        <v>50</v>
      </c>
    </row>
    <row r="64" spans="1:8">
      <c r="B64" t="s">
        <v>68</v>
      </c>
      <c r="D64">
        <v>63.57</v>
      </c>
      <c r="E64" s="1">
        <f t="shared" si="6"/>
        <v>31.785</v>
      </c>
      <c r="H64">
        <v>40</v>
      </c>
    </row>
    <row r="65" spans="1:8">
      <c r="B65" t="s">
        <v>69</v>
      </c>
      <c r="D65">
        <v>67.599999999999994</v>
      </c>
      <c r="E65" s="1">
        <f t="shared" si="6"/>
        <v>33.799999999999997</v>
      </c>
      <c r="H65">
        <v>30</v>
      </c>
    </row>
    <row r="66" spans="1:8">
      <c r="A66" t="s">
        <v>70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selection sqref="A1:XFD1"/>
    </sheetView>
  </sheetViews>
  <sheetFormatPr defaultColWidth="8.85546875" defaultRowHeight="15"/>
  <cols>
    <col min="3" max="3" width="20.42578125" customWidth="1"/>
    <col min="4" max="4" width="8.85546875" style="3"/>
    <col min="5" max="5" width="9.42578125" customWidth="1"/>
    <col min="8" max="8" width="11.42578125" bestFit="1" customWidth="1"/>
  </cols>
  <sheetData>
    <row r="1" spans="1:9">
      <c r="A1" t="s">
        <v>74</v>
      </c>
      <c r="B1" t="s">
        <v>75</v>
      </c>
      <c r="C1" t="s">
        <v>76</v>
      </c>
      <c r="D1" s="3" t="s">
        <v>180</v>
      </c>
      <c r="E1" t="s">
        <v>77</v>
      </c>
      <c r="F1" t="s">
        <v>78</v>
      </c>
      <c r="G1" t="s">
        <v>79</v>
      </c>
      <c r="I1" t="s">
        <v>182</v>
      </c>
    </row>
    <row r="2" spans="1:9">
      <c r="F2" t="s">
        <v>80</v>
      </c>
      <c r="G2" t="s">
        <v>81</v>
      </c>
    </row>
    <row r="3" spans="1:9">
      <c r="A3" t="s">
        <v>82</v>
      </c>
      <c r="B3">
        <v>12</v>
      </c>
      <c r="C3" t="s">
        <v>83</v>
      </c>
      <c r="D3" s="3">
        <f t="shared" ref="D3:D8" si="0">SUM(F3/5)</f>
        <v>1.4553240740740738E-2</v>
      </c>
      <c r="E3" t="s">
        <v>84</v>
      </c>
      <c r="F3" s="2">
        <v>7.2766203703703694E-2</v>
      </c>
      <c r="G3">
        <v>1</v>
      </c>
      <c r="I3">
        <v>100</v>
      </c>
    </row>
    <row r="4" spans="1:9">
      <c r="A4" t="s">
        <v>82</v>
      </c>
      <c r="B4">
        <v>7</v>
      </c>
      <c r="C4" t="s">
        <v>85</v>
      </c>
      <c r="D4" s="3">
        <f t="shared" si="0"/>
        <v>1.5078703703703702E-2</v>
      </c>
      <c r="E4" t="s">
        <v>86</v>
      </c>
      <c r="F4" s="2">
        <v>7.5393518518518512E-2</v>
      </c>
      <c r="G4">
        <v>2</v>
      </c>
      <c r="I4">
        <v>90</v>
      </c>
    </row>
    <row r="5" spans="1:9">
      <c r="A5" t="s">
        <v>82</v>
      </c>
      <c r="B5">
        <v>4</v>
      </c>
      <c r="C5" t="s">
        <v>6</v>
      </c>
      <c r="D5" s="3">
        <f t="shared" si="0"/>
        <v>1.5104166666666665E-2</v>
      </c>
      <c r="E5" t="s">
        <v>84</v>
      </c>
      <c r="F5" s="2">
        <v>7.5520833333333329E-2</v>
      </c>
      <c r="G5">
        <v>3</v>
      </c>
      <c r="H5" s="3">
        <f>STDEV(D3:D8)</f>
        <v>3.1293922037195303E-4</v>
      </c>
      <c r="I5">
        <v>80</v>
      </c>
    </row>
    <row r="6" spans="1:9">
      <c r="A6" t="s">
        <v>82</v>
      </c>
      <c r="B6">
        <v>6</v>
      </c>
      <c r="C6" t="s">
        <v>4</v>
      </c>
      <c r="D6" s="3">
        <f t="shared" si="0"/>
        <v>1.5175925925925926E-2</v>
      </c>
      <c r="E6" t="s">
        <v>87</v>
      </c>
      <c r="F6" s="2">
        <v>7.587962962962963E-2</v>
      </c>
      <c r="G6">
        <v>4</v>
      </c>
      <c r="I6">
        <v>70</v>
      </c>
    </row>
    <row r="7" spans="1:9">
      <c r="A7" t="s">
        <v>82</v>
      </c>
      <c r="B7">
        <v>13</v>
      </c>
      <c r="C7" t="s">
        <v>88</v>
      </c>
      <c r="D7" s="3">
        <f t="shared" si="0"/>
        <v>1.5291666666666667E-2</v>
      </c>
      <c r="E7" t="s">
        <v>89</v>
      </c>
      <c r="F7" s="2">
        <v>7.6458333333333336E-2</v>
      </c>
      <c r="G7">
        <v>5</v>
      </c>
      <c r="I7">
        <v>60</v>
      </c>
    </row>
    <row r="8" spans="1:9">
      <c r="A8" t="s">
        <v>82</v>
      </c>
      <c r="B8">
        <v>1</v>
      </c>
      <c r="C8" t="s">
        <v>5</v>
      </c>
      <c r="D8" s="3">
        <f t="shared" si="0"/>
        <v>1.5486111111111112E-2</v>
      </c>
      <c r="E8" t="s">
        <v>90</v>
      </c>
      <c r="F8" s="2">
        <v>7.7430555555555558E-2</v>
      </c>
      <c r="G8">
        <v>6</v>
      </c>
      <c r="I8">
        <v>50</v>
      </c>
    </row>
    <row r="9" spans="1:9">
      <c r="A9" t="s">
        <v>82</v>
      </c>
      <c r="B9">
        <v>9</v>
      </c>
      <c r="C9" t="s">
        <v>91</v>
      </c>
      <c r="E9" t="s">
        <v>84</v>
      </c>
      <c r="F9" t="s">
        <v>13</v>
      </c>
      <c r="G9" t="s">
        <v>13</v>
      </c>
    </row>
    <row r="10" spans="1:9">
      <c r="A10" t="s">
        <v>82</v>
      </c>
      <c r="B10">
        <v>11</v>
      </c>
      <c r="C10" t="s">
        <v>92</v>
      </c>
      <c r="E10" t="s">
        <v>86</v>
      </c>
      <c r="F10" t="s">
        <v>13</v>
      </c>
      <c r="G10" t="s">
        <v>13</v>
      </c>
    </row>
    <row r="11" spans="1:9">
      <c r="F11" t="s">
        <v>93</v>
      </c>
      <c r="G11" t="s">
        <v>94</v>
      </c>
    </row>
    <row r="12" spans="1:9">
      <c r="A12" t="s">
        <v>95</v>
      </c>
      <c r="B12">
        <v>26</v>
      </c>
      <c r="C12" t="s">
        <v>96</v>
      </c>
      <c r="D12" s="3">
        <f t="shared" ref="D12:D18" si="1">SUM(F12/4)</f>
        <v>1.4811921296296297E-2</v>
      </c>
      <c r="E12" t="s">
        <v>86</v>
      </c>
      <c r="F12" s="2">
        <v>5.9247685185185188E-2</v>
      </c>
      <c r="G12">
        <v>1</v>
      </c>
      <c r="I12">
        <v>100</v>
      </c>
    </row>
    <row r="13" spans="1:9">
      <c r="A13" t="s">
        <v>95</v>
      </c>
      <c r="B13">
        <v>24</v>
      </c>
      <c r="C13" t="s">
        <v>97</v>
      </c>
      <c r="D13" s="3">
        <f t="shared" si="1"/>
        <v>1.5416666666666667E-2</v>
      </c>
      <c r="E13" t="s">
        <v>90</v>
      </c>
      <c r="F13" s="2">
        <v>6.1666666666666668E-2</v>
      </c>
      <c r="G13">
        <v>2</v>
      </c>
      <c r="I13">
        <v>90</v>
      </c>
    </row>
    <row r="14" spans="1:9">
      <c r="A14" t="s">
        <v>95</v>
      </c>
      <c r="B14">
        <v>22</v>
      </c>
      <c r="C14" t="s">
        <v>98</v>
      </c>
      <c r="D14" s="3">
        <f t="shared" si="1"/>
        <v>1.5662615740740741E-2</v>
      </c>
      <c r="E14" t="s">
        <v>86</v>
      </c>
      <c r="F14" s="2">
        <v>6.2650462962962963E-2</v>
      </c>
      <c r="G14">
        <v>3</v>
      </c>
      <c r="I14">
        <v>80</v>
      </c>
    </row>
    <row r="15" spans="1:9">
      <c r="A15" t="s">
        <v>95</v>
      </c>
      <c r="B15">
        <v>25</v>
      </c>
      <c r="C15" t="s">
        <v>99</v>
      </c>
      <c r="D15" s="3">
        <f t="shared" si="1"/>
        <v>1.6420717592592591E-2</v>
      </c>
      <c r="E15" t="s">
        <v>87</v>
      </c>
      <c r="F15" s="2">
        <v>6.5682870370370364E-2</v>
      </c>
      <c r="G15">
        <v>4</v>
      </c>
      <c r="H15" s="3">
        <f>STDEV(D12:D18)</f>
        <v>1.1324071184273055E-3</v>
      </c>
      <c r="I15">
        <v>70</v>
      </c>
    </row>
    <row r="16" spans="1:9">
      <c r="A16" t="s">
        <v>95</v>
      </c>
      <c r="B16">
        <v>28</v>
      </c>
      <c r="C16" t="s">
        <v>100</v>
      </c>
      <c r="D16" s="3">
        <f t="shared" si="1"/>
        <v>1.6843171296296297E-2</v>
      </c>
      <c r="E16" t="s">
        <v>84</v>
      </c>
      <c r="F16" s="2">
        <v>6.7372685185185188E-2</v>
      </c>
      <c r="G16">
        <v>5</v>
      </c>
      <c r="I16">
        <v>60</v>
      </c>
    </row>
    <row r="17" spans="1:9">
      <c r="A17" t="s">
        <v>95</v>
      </c>
      <c r="B17">
        <v>44</v>
      </c>
      <c r="C17" t="s">
        <v>21</v>
      </c>
      <c r="D17" s="3">
        <f t="shared" si="1"/>
        <v>1.7291666666666667E-2</v>
      </c>
      <c r="E17" t="s">
        <v>87</v>
      </c>
      <c r="F17" s="2">
        <v>6.9166666666666668E-2</v>
      </c>
      <c r="G17">
        <v>6</v>
      </c>
      <c r="I17">
        <v>50</v>
      </c>
    </row>
    <row r="18" spans="1:9">
      <c r="A18" t="s">
        <v>95</v>
      </c>
      <c r="B18">
        <v>23</v>
      </c>
      <c r="C18" t="s">
        <v>101</v>
      </c>
      <c r="D18" s="3">
        <f t="shared" si="1"/>
        <v>1.8038194444444444E-2</v>
      </c>
      <c r="E18" t="s">
        <v>90</v>
      </c>
      <c r="F18" s="2">
        <v>7.2152777777777774E-2</v>
      </c>
      <c r="G18">
        <v>7</v>
      </c>
      <c r="I18">
        <v>40</v>
      </c>
    </row>
    <row r="19" spans="1:9">
      <c r="F19" t="s">
        <v>102</v>
      </c>
      <c r="G19" t="s">
        <v>103</v>
      </c>
    </row>
    <row r="20" spans="1:9">
      <c r="A20" t="s">
        <v>104</v>
      </c>
      <c r="B20">
        <v>428</v>
      </c>
      <c r="C20" t="s">
        <v>105</v>
      </c>
      <c r="D20" s="3">
        <f>SUM(F20/3)</f>
        <v>1.9502314814814816E-2</v>
      </c>
      <c r="E20" t="s">
        <v>106</v>
      </c>
      <c r="F20" s="2">
        <v>5.8506944444444452E-2</v>
      </c>
      <c r="G20">
        <v>1</v>
      </c>
      <c r="I20">
        <v>100</v>
      </c>
    </row>
    <row r="21" spans="1:9">
      <c r="A21" t="s">
        <v>104</v>
      </c>
      <c r="B21">
        <v>439</v>
      </c>
      <c r="C21" t="s">
        <v>107</v>
      </c>
      <c r="D21" s="3">
        <f>SUM(F21/3)</f>
        <v>2.0273919753086418E-2</v>
      </c>
      <c r="E21" t="s">
        <v>108</v>
      </c>
      <c r="F21" s="2">
        <v>6.0821759259259256E-2</v>
      </c>
      <c r="G21">
        <v>2</v>
      </c>
      <c r="H21" s="3">
        <f>STDEV(D20:D21)</f>
        <v>5.4560708424887679E-4</v>
      </c>
      <c r="I21">
        <v>90</v>
      </c>
    </row>
    <row r="22" spans="1:9">
      <c r="A22" t="s">
        <v>104</v>
      </c>
      <c r="B22">
        <v>436</v>
      </c>
      <c r="C22" t="s">
        <v>109</v>
      </c>
      <c r="E22" t="s">
        <v>90</v>
      </c>
      <c r="F22" t="s">
        <v>13</v>
      </c>
      <c r="G22" t="s">
        <v>13</v>
      </c>
      <c r="I22">
        <v>0</v>
      </c>
    </row>
    <row r="23" spans="1:9">
      <c r="A23" t="s">
        <v>104</v>
      </c>
      <c r="B23" t="s">
        <v>110</v>
      </c>
      <c r="C23" t="s">
        <v>111</v>
      </c>
      <c r="E23" t="s">
        <v>87</v>
      </c>
      <c r="F23" t="s">
        <v>110</v>
      </c>
      <c r="G23" t="s">
        <v>110</v>
      </c>
      <c r="I23">
        <v>0</v>
      </c>
    </row>
    <row r="24" spans="1:9">
      <c r="F24" t="s">
        <v>112</v>
      </c>
      <c r="G24" t="s">
        <v>103</v>
      </c>
    </row>
    <row r="25" spans="1:9">
      <c r="A25" t="s">
        <v>113</v>
      </c>
      <c r="B25">
        <v>192</v>
      </c>
      <c r="C25" t="s">
        <v>114</v>
      </c>
      <c r="D25" s="3">
        <f t="shared" ref="D25:D32" si="2">SUM(F25/3)</f>
        <v>1.5289351851851853E-2</v>
      </c>
      <c r="E25" t="s">
        <v>86</v>
      </c>
      <c r="F25" s="2">
        <v>4.5868055555555558E-2</v>
      </c>
      <c r="G25">
        <v>1</v>
      </c>
      <c r="I25">
        <v>100</v>
      </c>
    </row>
    <row r="26" spans="1:9">
      <c r="A26" t="s">
        <v>113</v>
      </c>
      <c r="B26">
        <v>169</v>
      </c>
      <c r="C26" t="s">
        <v>115</v>
      </c>
      <c r="D26" s="3">
        <f t="shared" si="2"/>
        <v>1.5767746913580249E-2</v>
      </c>
      <c r="E26" t="s">
        <v>86</v>
      </c>
      <c r="F26" s="2">
        <v>4.7303240740740743E-2</v>
      </c>
      <c r="G26">
        <v>2</v>
      </c>
      <c r="I26">
        <v>90</v>
      </c>
    </row>
    <row r="27" spans="1:9">
      <c r="A27" t="s">
        <v>113</v>
      </c>
      <c r="B27">
        <v>305</v>
      </c>
      <c r="C27" t="s">
        <v>35</v>
      </c>
      <c r="D27" s="3">
        <f t="shared" si="2"/>
        <v>1.6763117283950617E-2</v>
      </c>
      <c r="E27" t="s">
        <v>108</v>
      </c>
      <c r="F27" s="2">
        <v>5.0289351851851849E-2</v>
      </c>
      <c r="G27">
        <v>3</v>
      </c>
      <c r="I27" s="4">
        <v>80</v>
      </c>
    </row>
    <row r="28" spans="1:9">
      <c r="A28" t="s">
        <v>113</v>
      </c>
      <c r="B28">
        <v>401</v>
      </c>
      <c r="C28" t="s">
        <v>116</v>
      </c>
      <c r="D28" s="3">
        <f t="shared" si="2"/>
        <v>1.6878858024691357E-2</v>
      </c>
      <c r="E28" t="s">
        <v>108</v>
      </c>
      <c r="F28" s="2">
        <v>5.063657407407407E-2</v>
      </c>
      <c r="G28">
        <v>4</v>
      </c>
      <c r="H28" s="3">
        <f>STDEV(D25:D32)</f>
        <v>7.7894641822638829E-4</v>
      </c>
      <c r="I28" s="4">
        <v>70</v>
      </c>
    </row>
    <row r="29" spans="1:9">
      <c r="A29" t="s">
        <v>113</v>
      </c>
      <c r="B29">
        <v>438</v>
      </c>
      <c r="C29" t="s">
        <v>117</v>
      </c>
      <c r="D29" s="3">
        <f t="shared" si="2"/>
        <v>1.6878858024691357E-2</v>
      </c>
      <c r="E29" t="s">
        <v>118</v>
      </c>
      <c r="F29" s="2">
        <v>5.063657407407407E-2</v>
      </c>
      <c r="G29">
        <v>5</v>
      </c>
      <c r="I29">
        <v>60</v>
      </c>
    </row>
    <row r="30" spans="1:9">
      <c r="A30" t="s">
        <v>113</v>
      </c>
      <c r="B30">
        <v>437</v>
      </c>
      <c r="C30" t="s">
        <v>119</v>
      </c>
      <c r="D30" s="3">
        <f t="shared" si="2"/>
        <v>1.6971450617283952E-2</v>
      </c>
      <c r="E30" t="s">
        <v>90</v>
      </c>
      <c r="F30" s="2">
        <v>5.0914351851851856E-2</v>
      </c>
      <c r="G30">
        <v>6</v>
      </c>
      <c r="I30">
        <v>50</v>
      </c>
    </row>
    <row r="31" spans="1:9">
      <c r="A31" t="s">
        <v>113</v>
      </c>
      <c r="B31">
        <v>415</v>
      </c>
      <c r="C31" t="s">
        <v>120</v>
      </c>
      <c r="D31" s="3">
        <f t="shared" si="2"/>
        <v>1.7114197530864194E-2</v>
      </c>
      <c r="E31" t="s">
        <v>121</v>
      </c>
      <c r="F31" s="2">
        <v>5.1342592592592586E-2</v>
      </c>
      <c r="G31">
        <v>7</v>
      </c>
      <c r="I31">
        <v>40</v>
      </c>
    </row>
    <row r="32" spans="1:9">
      <c r="A32" t="s">
        <v>113</v>
      </c>
      <c r="B32">
        <v>515</v>
      </c>
      <c r="C32" t="s">
        <v>29</v>
      </c>
      <c r="D32" s="3">
        <f t="shared" si="2"/>
        <v>1.7739197530864198E-2</v>
      </c>
      <c r="E32" t="s">
        <v>108</v>
      </c>
      <c r="F32" s="2">
        <v>5.3217592592592594E-2</v>
      </c>
      <c r="G32">
        <v>8</v>
      </c>
      <c r="I32">
        <v>30</v>
      </c>
    </row>
    <row r="33" spans="1:9">
      <c r="A33" t="s">
        <v>113</v>
      </c>
      <c r="B33">
        <v>182</v>
      </c>
      <c r="C33" t="s">
        <v>50</v>
      </c>
      <c r="E33" t="s">
        <v>122</v>
      </c>
      <c r="F33" t="s">
        <v>13</v>
      </c>
      <c r="G33" t="s">
        <v>13</v>
      </c>
      <c r="I33">
        <v>20</v>
      </c>
    </row>
    <row r="34" spans="1:9">
      <c r="A34" t="s">
        <v>113</v>
      </c>
      <c r="B34">
        <v>518</v>
      </c>
      <c r="C34" t="s">
        <v>123</v>
      </c>
      <c r="E34" t="s">
        <v>121</v>
      </c>
      <c r="F34" t="s">
        <v>13</v>
      </c>
      <c r="G34" t="s">
        <v>13</v>
      </c>
      <c r="I34">
        <v>10</v>
      </c>
    </row>
    <row r="35" spans="1:9">
      <c r="A35" t="s">
        <v>113</v>
      </c>
      <c r="B35" t="s">
        <v>110</v>
      </c>
      <c r="C35" t="s">
        <v>124</v>
      </c>
      <c r="E35" t="s">
        <v>87</v>
      </c>
      <c r="F35" t="s">
        <v>110</v>
      </c>
      <c r="G35" t="s">
        <v>110</v>
      </c>
    </row>
    <row r="36" spans="1:9">
      <c r="F36" t="s">
        <v>125</v>
      </c>
      <c r="G36" t="s">
        <v>126</v>
      </c>
    </row>
    <row r="37" spans="1:9">
      <c r="A37" t="s">
        <v>127</v>
      </c>
      <c r="B37">
        <v>412</v>
      </c>
      <c r="C37" t="s">
        <v>42</v>
      </c>
      <c r="D37" s="3">
        <f t="shared" ref="D37:D42" si="3">SUM(F37/2)</f>
        <v>2.0711805555555556E-2</v>
      </c>
      <c r="E37" t="s">
        <v>121</v>
      </c>
      <c r="F37" s="2">
        <v>4.1423611111111112E-2</v>
      </c>
      <c r="G37">
        <v>1</v>
      </c>
      <c r="I37">
        <v>100</v>
      </c>
    </row>
    <row r="38" spans="1:9">
      <c r="A38" t="s">
        <v>127</v>
      </c>
      <c r="B38">
        <v>427</v>
      </c>
      <c r="C38" t="s">
        <v>43</v>
      </c>
      <c r="D38" s="3">
        <f t="shared" si="3"/>
        <v>2.1053240740740744E-2</v>
      </c>
      <c r="E38" t="s">
        <v>121</v>
      </c>
      <c r="F38" s="2">
        <v>4.2106481481481488E-2</v>
      </c>
      <c r="G38">
        <v>2</v>
      </c>
      <c r="I38">
        <v>90</v>
      </c>
    </row>
    <row r="39" spans="1:9">
      <c r="A39" t="s">
        <v>127</v>
      </c>
      <c r="B39">
        <v>482</v>
      </c>
      <c r="C39" t="s">
        <v>45</v>
      </c>
      <c r="D39" s="3">
        <f t="shared" si="3"/>
        <v>2.195023148148148E-2</v>
      </c>
      <c r="E39" t="s">
        <v>121</v>
      </c>
      <c r="F39" s="2">
        <v>4.3900462962962961E-2</v>
      </c>
      <c r="G39">
        <v>3</v>
      </c>
      <c r="H39" s="3">
        <f>STDEV(D37:D42)</f>
        <v>2.9423482100255144E-3</v>
      </c>
      <c r="I39">
        <v>80</v>
      </c>
    </row>
    <row r="40" spans="1:9">
      <c r="A40" t="s">
        <v>127</v>
      </c>
      <c r="B40">
        <v>308</v>
      </c>
      <c r="C40" t="s">
        <v>46</v>
      </c>
      <c r="D40" s="3">
        <f t="shared" si="3"/>
        <v>2.2297453703703705E-2</v>
      </c>
      <c r="E40" t="s">
        <v>90</v>
      </c>
      <c r="F40" s="2">
        <v>4.4594907407407409E-2</v>
      </c>
      <c r="G40">
        <v>4</v>
      </c>
      <c r="I40">
        <v>70</v>
      </c>
    </row>
    <row r="41" spans="1:9">
      <c r="A41" t="s">
        <v>127</v>
      </c>
      <c r="B41">
        <v>410</v>
      </c>
      <c r="C41" t="s">
        <v>128</v>
      </c>
      <c r="D41" s="3">
        <f t="shared" si="3"/>
        <v>2.5468749999999998E-2</v>
      </c>
      <c r="E41" t="s">
        <v>129</v>
      </c>
      <c r="F41" s="2">
        <v>5.0937499999999997E-2</v>
      </c>
      <c r="G41">
        <v>5</v>
      </c>
      <c r="I41">
        <v>60</v>
      </c>
    </row>
    <row r="42" spans="1:9">
      <c r="A42" t="s">
        <v>127</v>
      </c>
      <c r="B42">
        <v>430</v>
      </c>
      <c r="C42" t="s">
        <v>130</v>
      </c>
      <c r="D42" s="3">
        <f t="shared" si="3"/>
        <v>2.8200231481481482E-2</v>
      </c>
      <c r="E42" t="s">
        <v>84</v>
      </c>
      <c r="F42" s="2">
        <v>5.6400462962962965E-2</v>
      </c>
      <c r="G42">
        <v>6</v>
      </c>
      <c r="I42">
        <v>50</v>
      </c>
    </row>
    <row r="43" spans="1:9">
      <c r="F43" t="s">
        <v>102</v>
      </c>
      <c r="G43" t="s">
        <v>103</v>
      </c>
      <c r="I43">
        <v>0</v>
      </c>
    </row>
    <row r="44" spans="1:9">
      <c r="A44" t="s">
        <v>131</v>
      </c>
      <c r="B44">
        <v>208</v>
      </c>
      <c r="C44" t="s">
        <v>132</v>
      </c>
      <c r="D44" s="3">
        <f t="shared" ref="D44:D64" si="4">SUM(F44/3)</f>
        <v>1.7037037037037035E-2</v>
      </c>
      <c r="E44" t="s">
        <v>87</v>
      </c>
      <c r="F44" s="2">
        <v>5.1111111111111107E-2</v>
      </c>
      <c r="G44">
        <v>1</v>
      </c>
      <c r="I44">
        <v>100</v>
      </c>
    </row>
    <row r="45" spans="1:9">
      <c r="A45" t="s">
        <v>131</v>
      </c>
      <c r="B45">
        <v>435</v>
      </c>
      <c r="C45" t="s">
        <v>133</v>
      </c>
      <c r="D45" s="3">
        <f t="shared" si="4"/>
        <v>1.763117283950617E-2</v>
      </c>
      <c r="E45" t="s">
        <v>106</v>
      </c>
      <c r="F45" s="2">
        <v>5.2893518518518513E-2</v>
      </c>
      <c r="G45">
        <v>2</v>
      </c>
      <c r="I45">
        <v>90</v>
      </c>
    </row>
    <row r="46" spans="1:9">
      <c r="A46" t="s">
        <v>131</v>
      </c>
      <c r="B46">
        <v>411</v>
      </c>
      <c r="C46" t="s">
        <v>134</v>
      </c>
      <c r="D46" s="3">
        <f t="shared" si="4"/>
        <v>1.779320987654321E-2</v>
      </c>
      <c r="E46" t="s">
        <v>106</v>
      </c>
      <c r="F46" s="2">
        <v>5.3379629629629631E-2</v>
      </c>
      <c r="G46">
        <v>3</v>
      </c>
      <c r="I46">
        <v>80</v>
      </c>
    </row>
    <row r="47" spans="1:9">
      <c r="A47" t="s">
        <v>131</v>
      </c>
      <c r="B47">
        <v>403</v>
      </c>
      <c r="C47" t="s">
        <v>135</v>
      </c>
      <c r="D47" s="3">
        <f t="shared" si="4"/>
        <v>1.7847222222222226E-2</v>
      </c>
      <c r="E47" t="s">
        <v>106</v>
      </c>
      <c r="F47" s="2">
        <v>5.3541666666666675E-2</v>
      </c>
      <c r="G47">
        <v>4</v>
      </c>
      <c r="I47">
        <v>70</v>
      </c>
    </row>
    <row r="48" spans="1:9">
      <c r="A48" t="s">
        <v>131</v>
      </c>
      <c r="B48">
        <v>201</v>
      </c>
      <c r="C48" t="s">
        <v>136</v>
      </c>
      <c r="D48" s="3">
        <f t="shared" si="4"/>
        <v>1.8638117283950616E-2</v>
      </c>
      <c r="E48" t="s">
        <v>87</v>
      </c>
      <c r="F48" s="2">
        <v>5.5914351851851847E-2</v>
      </c>
      <c r="G48">
        <v>5</v>
      </c>
      <c r="I48">
        <v>60</v>
      </c>
    </row>
    <row r="49" spans="1:9">
      <c r="A49" t="s">
        <v>131</v>
      </c>
      <c r="B49">
        <v>207</v>
      </c>
      <c r="C49" t="s">
        <v>137</v>
      </c>
      <c r="D49" s="3">
        <f t="shared" si="4"/>
        <v>1.8842592592592595E-2</v>
      </c>
      <c r="E49" t="s">
        <v>118</v>
      </c>
      <c r="F49" s="2">
        <v>5.6527777777777781E-2</v>
      </c>
      <c r="G49">
        <v>6</v>
      </c>
      <c r="I49">
        <v>50</v>
      </c>
    </row>
    <row r="50" spans="1:9">
      <c r="A50" t="s">
        <v>131</v>
      </c>
      <c r="B50">
        <v>205</v>
      </c>
      <c r="C50" t="s">
        <v>138</v>
      </c>
      <c r="D50" s="3">
        <f t="shared" si="4"/>
        <v>1.8942901234567901E-2</v>
      </c>
      <c r="E50" t="s">
        <v>118</v>
      </c>
      <c r="F50" s="2">
        <v>5.6828703703703708E-2</v>
      </c>
      <c r="G50">
        <v>7</v>
      </c>
      <c r="I50">
        <v>40</v>
      </c>
    </row>
    <row r="51" spans="1:9">
      <c r="A51" t="s">
        <v>131</v>
      </c>
      <c r="B51">
        <v>523</v>
      </c>
      <c r="C51" t="s">
        <v>139</v>
      </c>
      <c r="D51" s="3">
        <f t="shared" si="4"/>
        <v>1.898533950617284E-2</v>
      </c>
      <c r="E51" t="s">
        <v>87</v>
      </c>
      <c r="F51" s="2">
        <v>5.6956018518518524E-2</v>
      </c>
      <c r="G51">
        <v>8</v>
      </c>
      <c r="I51">
        <v>30</v>
      </c>
    </row>
    <row r="52" spans="1:9">
      <c r="A52" t="s">
        <v>131</v>
      </c>
      <c r="B52">
        <v>425</v>
      </c>
      <c r="C52" t="s">
        <v>140</v>
      </c>
      <c r="D52" s="3">
        <f t="shared" si="4"/>
        <v>1.9201388888888889E-2</v>
      </c>
      <c r="E52" t="s">
        <v>90</v>
      </c>
      <c r="F52" s="2">
        <v>5.7604166666666672E-2</v>
      </c>
      <c r="G52">
        <v>9</v>
      </c>
      <c r="H52" s="3">
        <f>STDEV(D44:D64)</f>
        <v>2.5686114384050984E-3</v>
      </c>
      <c r="I52">
        <v>20</v>
      </c>
    </row>
    <row r="53" spans="1:9">
      <c r="A53" t="s">
        <v>131</v>
      </c>
      <c r="B53">
        <v>514</v>
      </c>
      <c r="C53" t="s">
        <v>141</v>
      </c>
      <c r="D53" s="3">
        <f t="shared" si="4"/>
        <v>1.9444444444444441E-2</v>
      </c>
      <c r="E53" t="s">
        <v>108</v>
      </c>
      <c r="F53" s="2">
        <v>5.8333333333333327E-2</v>
      </c>
      <c r="G53">
        <v>10</v>
      </c>
      <c r="I53">
        <v>10</v>
      </c>
    </row>
    <row r="54" spans="1:9">
      <c r="A54" t="s">
        <v>131</v>
      </c>
      <c r="B54">
        <v>419</v>
      </c>
      <c r="C54" t="s">
        <v>37</v>
      </c>
      <c r="D54" s="3">
        <f t="shared" si="4"/>
        <v>1.9884259259259258E-2</v>
      </c>
      <c r="E54" t="s">
        <v>118</v>
      </c>
      <c r="F54" s="2">
        <v>5.9652777777777777E-2</v>
      </c>
      <c r="G54">
        <v>11</v>
      </c>
      <c r="I54">
        <v>0</v>
      </c>
    </row>
    <row r="55" spans="1:9">
      <c r="A55" t="s">
        <v>131</v>
      </c>
      <c r="B55">
        <v>441</v>
      </c>
      <c r="C55" t="s">
        <v>142</v>
      </c>
      <c r="D55" s="3">
        <f t="shared" si="4"/>
        <v>1.9945987654320988E-2</v>
      </c>
      <c r="E55" t="s">
        <v>84</v>
      </c>
      <c r="F55" s="2">
        <v>5.9837962962962961E-2</v>
      </c>
      <c r="G55">
        <v>12</v>
      </c>
      <c r="I55">
        <v>0</v>
      </c>
    </row>
    <row r="56" spans="1:9">
      <c r="A56" t="s">
        <v>131</v>
      </c>
      <c r="B56">
        <v>301</v>
      </c>
      <c r="C56" t="s">
        <v>143</v>
      </c>
      <c r="D56" s="3">
        <f t="shared" si="4"/>
        <v>2.0185185185185184E-2</v>
      </c>
      <c r="E56" t="s">
        <v>84</v>
      </c>
      <c r="F56" s="2">
        <v>6.0555555555555557E-2</v>
      </c>
      <c r="G56">
        <v>13</v>
      </c>
      <c r="I56">
        <v>0</v>
      </c>
    </row>
    <row r="57" spans="1:9">
      <c r="A57" t="s">
        <v>131</v>
      </c>
      <c r="B57">
        <v>516</v>
      </c>
      <c r="C57" t="s">
        <v>39</v>
      </c>
      <c r="D57" s="3">
        <f t="shared" si="4"/>
        <v>2.0351080246913577E-2</v>
      </c>
      <c r="E57" t="s">
        <v>87</v>
      </c>
      <c r="F57" s="2">
        <v>6.1053240740740734E-2</v>
      </c>
      <c r="G57">
        <v>14</v>
      </c>
      <c r="I57">
        <v>0</v>
      </c>
    </row>
    <row r="58" spans="1:9">
      <c r="A58" t="s">
        <v>131</v>
      </c>
      <c r="B58">
        <v>433</v>
      </c>
      <c r="C58" t="s">
        <v>144</v>
      </c>
      <c r="D58" s="3">
        <f t="shared" si="4"/>
        <v>2.0895061728395063E-2</v>
      </c>
      <c r="E58" t="s">
        <v>106</v>
      </c>
      <c r="F58" s="2">
        <v>6.2685185185185191E-2</v>
      </c>
      <c r="G58">
        <v>15</v>
      </c>
      <c r="I58">
        <v>0</v>
      </c>
    </row>
    <row r="59" spans="1:9">
      <c r="A59" t="s">
        <v>131</v>
      </c>
      <c r="B59">
        <v>520</v>
      </c>
      <c r="C59" t="s">
        <v>145</v>
      </c>
      <c r="D59" s="3">
        <f t="shared" si="4"/>
        <v>2.1427469135802471E-2</v>
      </c>
      <c r="E59" t="s">
        <v>84</v>
      </c>
      <c r="F59" s="2">
        <v>6.4282407407407413E-2</v>
      </c>
      <c r="G59">
        <v>16</v>
      </c>
      <c r="I59">
        <v>0</v>
      </c>
    </row>
    <row r="60" spans="1:9">
      <c r="A60" t="s">
        <v>131</v>
      </c>
      <c r="B60">
        <v>309</v>
      </c>
      <c r="C60" t="s">
        <v>146</v>
      </c>
      <c r="D60" s="3">
        <f t="shared" si="4"/>
        <v>2.1956018518518517E-2</v>
      </c>
      <c r="E60" t="s">
        <v>118</v>
      </c>
      <c r="F60" s="2">
        <v>6.5868055555555555E-2</v>
      </c>
      <c r="G60">
        <v>17</v>
      </c>
      <c r="I60">
        <v>0</v>
      </c>
    </row>
    <row r="61" spans="1:9">
      <c r="A61" t="s">
        <v>131</v>
      </c>
      <c r="B61">
        <v>440</v>
      </c>
      <c r="C61" t="s">
        <v>147</v>
      </c>
      <c r="D61" s="3">
        <f t="shared" si="4"/>
        <v>2.3942901234567899E-2</v>
      </c>
      <c r="E61" t="s">
        <v>106</v>
      </c>
      <c r="F61" s="2">
        <v>7.18287037037037E-2</v>
      </c>
      <c r="G61">
        <v>18</v>
      </c>
      <c r="I61">
        <v>0</v>
      </c>
    </row>
    <row r="62" spans="1:9">
      <c r="A62" t="s">
        <v>131</v>
      </c>
      <c r="B62">
        <v>521</v>
      </c>
      <c r="C62" t="s">
        <v>148</v>
      </c>
      <c r="D62" s="3">
        <f t="shared" si="4"/>
        <v>2.4672067901234569E-2</v>
      </c>
      <c r="E62" t="s">
        <v>129</v>
      </c>
      <c r="F62" s="2">
        <v>7.4016203703703709E-2</v>
      </c>
      <c r="G62">
        <v>19</v>
      </c>
      <c r="I62">
        <v>0</v>
      </c>
    </row>
    <row r="63" spans="1:9">
      <c r="A63" t="s">
        <v>131</v>
      </c>
      <c r="B63">
        <v>524</v>
      </c>
      <c r="C63" t="s">
        <v>149</v>
      </c>
      <c r="D63" s="3">
        <f t="shared" si="4"/>
        <v>2.5304783950617287E-2</v>
      </c>
      <c r="E63" t="s">
        <v>87</v>
      </c>
      <c r="F63" s="2">
        <v>7.5914351851851858E-2</v>
      </c>
      <c r="G63">
        <v>19</v>
      </c>
      <c r="I63">
        <v>0</v>
      </c>
    </row>
    <row r="64" spans="1:9">
      <c r="A64" t="s">
        <v>131</v>
      </c>
      <c r="B64">
        <v>519</v>
      </c>
      <c r="C64" t="s">
        <v>150</v>
      </c>
      <c r="D64" s="3">
        <f t="shared" si="4"/>
        <v>2.57445987654321E-2</v>
      </c>
      <c r="E64" t="s">
        <v>129</v>
      </c>
      <c r="F64" s="2">
        <v>7.72337962962963E-2</v>
      </c>
      <c r="G64">
        <v>20</v>
      </c>
      <c r="I64">
        <v>0</v>
      </c>
    </row>
    <row r="65" spans="1:9">
      <c r="A65" t="s">
        <v>131</v>
      </c>
      <c r="B65">
        <v>424</v>
      </c>
      <c r="C65" t="s">
        <v>151</v>
      </c>
      <c r="E65" t="s">
        <v>84</v>
      </c>
      <c r="F65" t="s">
        <v>13</v>
      </c>
      <c r="G65" t="s">
        <v>13</v>
      </c>
      <c r="I65">
        <v>0</v>
      </c>
    </row>
    <row r="66" spans="1:9">
      <c r="A66" t="s">
        <v>131</v>
      </c>
      <c r="B66">
        <v>522</v>
      </c>
      <c r="C66" t="s">
        <v>152</v>
      </c>
      <c r="E66" t="s">
        <v>108</v>
      </c>
      <c r="F66" t="s">
        <v>13</v>
      </c>
      <c r="G66" t="s">
        <v>13</v>
      </c>
      <c r="I66">
        <v>0</v>
      </c>
    </row>
    <row r="67" spans="1:9">
      <c r="F67" t="s">
        <v>153</v>
      </c>
      <c r="G67" t="s">
        <v>126</v>
      </c>
    </row>
    <row r="68" spans="1:9">
      <c r="A68" t="s">
        <v>154</v>
      </c>
      <c r="B68">
        <v>151</v>
      </c>
      <c r="C68" t="s">
        <v>63</v>
      </c>
      <c r="D68" s="3">
        <f t="shared" ref="D68:D74" si="5">SUM(F68/2)</f>
        <v>1.9502314814814816E-2</v>
      </c>
      <c r="E68" t="s">
        <v>108</v>
      </c>
      <c r="F68" s="2">
        <v>3.9004629629629632E-2</v>
      </c>
      <c r="G68">
        <v>1</v>
      </c>
      <c r="I68">
        <v>100</v>
      </c>
    </row>
    <row r="69" spans="1:9">
      <c r="A69" t="s">
        <v>154</v>
      </c>
      <c r="B69">
        <v>191</v>
      </c>
      <c r="C69" t="s">
        <v>155</v>
      </c>
      <c r="D69" s="3">
        <f t="shared" si="5"/>
        <v>1.9623842592592592E-2</v>
      </c>
      <c r="E69" t="s">
        <v>122</v>
      </c>
      <c r="F69" s="2">
        <v>3.9247685185185184E-2</v>
      </c>
      <c r="G69">
        <v>2</v>
      </c>
      <c r="I69">
        <v>90</v>
      </c>
    </row>
    <row r="70" spans="1:9">
      <c r="A70" t="s">
        <v>154</v>
      </c>
      <c r="B70">
        <v>187</v>
      </c>
      <c r="C70" t="s">
        <v>156</v>
      </c>
      <c r="D70" s="3">
        <f t="shared" si="5"/>
        <v>1.9878472222222224E-2</v>
      </c>
      <c r="E70" t="s">
        <v>122</v>
      </c>
      <c r="F70" s="2">
        <v>3.9756944444444449E-2</v>
      </c>
      <c r="G70">
        <v>3</v>
      </c>
      <c r="I70">
        <v>80</v>
      </c>
    </row>
    <row r="71" spans="1:9">
      <c r="A71" t="s">
        <v>154</v>
      </c>
      <c r="B71">
        <v>162</v>
      </c>
      <c r="C71" t="s">
        <v>64</v>
      </c>
      <c r="D71" s="3">
        <f t="shared" si="5"/>
        <v>2.0190972222222221E-2</v>
      </c>
      <c r="E71" t="s">
        <v>122</v>
      </c>
      <c r="F71" s="2">
        <v>4.0381944444444443E-2</v>
      </c>
      <c r="G71">
        <v>4</v>
      </c>
      <c r="H71" s="3">
        <f>STDEV(D68:D74)</f>
        <v>6.3384669560268316E-3</v>
      </c>
      <c r="I71">
        <v>70</v>
      </c>
    </row>
    <row r="72" spans="1:9">
      <c r="A72" t="s">
        <v>154</v>
      </c>
      <c r="B72">
        <v>171</v>
      </c>
      <c r="C72" t="s">
        <v>68</v>
      </c>
      <c r="D72" s="3">
        <f t="shared" si="5"/>
        <v>2.3917824074074074E-2</v>
      </c>
      <c r="E72" t="s">
        <v>129</v>
      </c>
      <c r="F72" s="2">
        <v>4.7835648148148148E-2</v>
      </c>
      <c r="G72">
        <v>5</v>
      </c>
      <c r="I72">
        <v>60</v>
      </c>
    </row>
    <row r="73" spans="1:9">
      <c r="A73" t="s">
        <v>154</v>
      </c>
      <c r="B73">
        <v>180</v>
      </c>
      <c r="C73" t="s">
        <v>157</v>
      </c>
      <c r="D73" s="3">
        <f t="shared" si="5"/>
        <v>2.4907407407407406E-2</v>
      </c>
      <c r="E73" t="s">
        <v>122</v>
      </c>
      <c r="F73" s="2">
        <v>4.9814814814814812E-2</v>
      </c>
      <c r="G73">
        <v>6</v>
      </c>
      <c r="I73">
        <v>50</v>
      </c>
    </row>
    <row r="74" spans="1:9">
      <c r="A74" t="s">
        <v>154</v>
      </c>
      <c r="B74">
        <v>188</v>
      </c>
      <c r="C74" t="s">
        <v>66</v>
      </c>
      <c r="D74" s="3">
        <f t="shared" si="5"/>
        <v>3.7060185185185189E-2</v>
      </c>
      <c r="E74" t="s">
        <v>158</v>
      </c>
      <c r="F74" s="2">
        <v>7.4120370370370378E-2</v>
      </c>
      <c r="G74">
        <v>7</v>
      </c>
      <c r="I74">
        <v>40</v>
      </c>
    </row>
    <row r="75" spans="1:9">
      <c r="F75" t="s">
        <v>153</v>
      </c>
      <c r="G75" t="s">
        <v>103</v>
      </c>
    </row>
    <row r="76" spans="1:9">
      <c r="A76" t="s">
        <v>159</v>
      </c>
      <c r="B76">
        <v>161</v>
      </c>
      <c r="C76" t="s">
        <v>160</v>
      </c>
      <c r="D76" s="3">
        <f>SUM(F76/3)</f>
        <v>1.7627314814814814E-2</v>
      </c>
      <c r="E76" t="s">
        <v>87</v>
      </c>
      <c r="F76" s="2">
        <v>5.288194444444444E-2</v>
      </c>
      <c r="G76">
        <v>1</v>
      </c>
      <c r="I76">
        <v>100</v>
      </c>
    </row>
    <row r="77" spans="1:9">
      <c r="A77" t="s">
        <v>159</v>
      </c>
      <c r="B77">
        <v>160</v>
      </c>
      <c r="C77" t="s">
        <v>52</v>
      </c>
      <c r="D77" s="3">
        <f>SUM(F77/3)</f>
        <v>1.8942901234567901E-2</v>
      </c>
      <c r="E77" t="s">
        <v>122</v>
      </c>
      <c r="F77" s="2">
        <v>5.6828703703703708E-2</v>
      </c>
      <c r="G77">
        <v>2</v>
      </c>
      <c r="I77">
        <v>90</v>
      </c>
    </row>
    <row r="78" spans="1:9">
      <c r="A78" t="s">
        <v>159</v>
      </c>
      <c r="B78">
        <v>159</v>
      </c>
      <c r="C78" t="s">
        <v>58</v>
      </c>
      <c r="D78" s="3">
        <f>SUM(F78/3)</f>
        <v>1.9448302469135804E-2</v>
      </c>
      <c r="E78" t="s">
        <v>122</v>
      </c>
      <c r="F78" s="2">
        <v>5.8344907407407408E-2</v>
      </c>
      <c r="G78">
        <v>3</v>
      </c>
      <c r="H78" s="3">
        <f>STDEV(D76:D79)</f>
        <v>1.9601534078079988E-3</v>
      </c>
      <c r="I78">
        <v>80</v>
      </c>
    </row>
    <row r="79" spans="1:9">
      <c r="A79" t="s">
        <v>159</v>
      </c>
      <c r="B79">
        <v>193</v>
      </c>
      <c r="C79" t="s">
        <v>161</v>
      </c>
      <c r="D79" s="3">
        <f>SUM(F79/3)</f>
        <v>2.2280092592592591E-2</v>
      </c>
      <c r="E79" t="s">
        <v>122</v>
      </c>
      <c r="F79" s="2">
        <v>6.6840277777777776E-2</v>
      </c>
      <c r="G79">
        <v>4</v>
      </c>
      <c r="I79">
        <v>70</v>
      </c>
    </row>
    <row r="80" spans="1:9">
      <c r="F80" t="s">
        <v>162</v>
      </c>
      <c r="G80" t="s">
        <v>163</v>
      </c>
      <c r="I80">
        <v>0</v>
      </c>
    </row>
    <row r="81" spans="1:9">
      <c r="A81" t="s">
        <v>164</v>
      </c>
      <c r="B81">
        <v>622</v>
      </c>
      <c r="C81" t="s">
        <v>165</v>
      </c>
      <c r="D81" s="3">
        <f t="shared" ref="D81:D90" si="6">SUM(F81/1)</f>
        <v>2.1770833333333336E-2</v>
      </c>
      <c r="E81" t="s">
        <v>84</v>
      </c>
      <c r="F81" s="2">
        <v>2.1770833333333336E-2</v>
      </c>
      <c r="G81">
        <v>1</v>
      </c>
      <c r="I81">
        <v>0</v>
      </c>
    </row>
    <row r="82" spans="1:9">
      <c r="A82" t="s">
        <v>164</v>
      </c>
      <c r="B82">
        <v>624</v>
      </c>
      <c r="C82" t="s">
        <v>166</v>
      </c>
      <c r="D82" s="3">
        <f t="shared" si="6"/>
        <v>2.225694444444444E-2</v>
      </c>
      <c r="E82" t="s">
        <v>84</v>
      </c>
      <c r="F82" s="2">
        <v>2.225694444444444E-2</v>
      </c>
      <c r="G82">
        <v>2</v>
      </c>
      <c r="I82">
        <v>0</v>
      </c>
    </row>
    <row r="83" spans="1:9">
      <c r="A83" t="s">
        <v>164</v>
      </c>
      <c r="B83">
        <v>620</v>
      </c>
      <c r="C83" t="s">
        <v>167</v>
      </c>
      <c r="D83" s="3">
        <f t="shared" si="6"/>
        <v>2.2881944444444444E-2</v>
      </c>
      <c r="E83" t="s">
        <v>84</v>
      </c>
      <c r="F83" s="2">
        <v>2.2881944444444444E-2</v>
      </c>
      <c r="G83">
        <v>3</v>
      </c>
      <c r="I83">
        <v>0</v>
      </c>
    </row>
    <row r="84" spans="1:9">
      <c r="A84" t="s">
        <v>164</v>
      </c>
      <c r="B84">
        <v>626</v>
      </c>
      <c r="C84" t="s">
        <v>168</v>
      </c>
      <c r="D84" s="3">
        <f t="shared" si="6"/>
        <v>2.3298611111111107E-2</v>
      </c>
      <c r="E84" t="s">
        <v>84</v>
      </c>
      <c r="F84" s="2">
        <v>2.3298611111111107E-2</v>
      </c>
      <c r="G84">
        <v>4</v>
      </c>
      <c r="I84">
        <v>0</v>
      </c>
    </row>
    <row r="85" spans="1:9">
      <c r="A85" t="s">
        <v>164</v>
      </c>
      <c r="B85">
        <v>623</v>
      </c>
      <c r="C85" t="s">
        <v>169</v>
      </c>
      <c r="D85" s="3">
        <f t="shared" si="6"/>
        <v>2.4837962962962964E-2</v>
      </c>
      <c r="E85" t="s">
        <v>87</v>
      </c>
      <c r="F85" s="2">
        <v>2.4837962962962964E-2</v>
      </c>
      <c r="G85">
        <v>5</v>
      </c>
      <c r="H85" s="3">
        <f>STDEV(D81:D90)</f>
        <v>2.3016346091522437E-3</v>
      </c>
      <c r="I85">
        <v>0</v>
      </c>
    </row>
    <row r="86" spans="1:9">
      <c r="A86" t="s">
        <v>164</v>
      </c>
      <c r="B86">
        <v>416</v>
      </c>
      <c r="C86" t="s">
        <v>170</v>
      </c>
      <c r="D86" s="3">
        <f t="shared" si="6"/>
        <v>2.5995370370370367E-2</v>
      </c>
      <c r="E86" t="s">
        <v>84</v>
      </c>
      <c r="F86" s="2">
        <v>2.5995370370370367E-2</v>
      </c>
      <c r="G86">
        <v>6</v>
      </c>
      <c r="I86">
        <v>0</v>
      </c>
    </row>
    <row r="87" spans="1:9">
      <c r="A87" t="s">
        <v>164</v>
      </c>
      <c r="B87">
        <v>625</v>
      </c>
      <c r="C87" t="s">
        <v>171</v>
      </c>
      <c r="D87" s="3">
        <f t="shared" si="6"/>
        <v>2.6203703703703705E-2</v>
      </c>
      <c r="E87" t="s">
        <v>172</v>
      </c>
      <c r="F87" s="2">
        <v>2.6203703703703705E-2</v>
      </c>
      <c r="G87">
        <v>7</v>
      </c>
      <c r="I87">
        <v>0</v>
      </c>
    </row>
    <row r="88" spans="1:9">
      <c r="A88" t="s">
        <v>164</v>
      </c>
      <c r="B88">
        <v>605</v>
      </c>
      <c r="C88" t="s">
        <v>173</v>
      </c>
      <c r="D88" s="3">
        <f t="shared" si="6"/>
        <v>2.6215277777777778E-2</v>
      </c>
      <c r="E88" t="s">
        <v>84</v>
      </c>
      <c r="F88" s="2">
        <v>2.6215277777777778E-2</v>
      </c>
      <c r="G88">
        <v>8</v>
      </c>
      <c r="I88">
        <v>0</v>
      </c>
    </row>
    <row r="89" spans="1:9">
      <c r="A89" t="s">
        <v>164</v>
      </c>
      <c r="B89">
        <v>621</v>
      </c>
      <c r="C89" t="s">
        <v>174</v>
      </c>
      <c r="D89" s="3">
        <f t="shared" si="6"/>
        <v>2.631944444444444E-2</v>
      </c>
      <c r="E89" t="s">
        <v>84</v>
      </c>
      <c r="F89" s="2">
        <v>2.631944444444444E-2</v>
      </c>
      <c r="G89">
        <v>9</v>
      </c>
      <c r="I89">
        <v>0</v>
      </c>
    </row>
    <row r="90" spans="1:9">
      <c r="A90" t="s">
        <v>164</v>
      </c>
      <c r="B90">
        <v>603</v>
      </c>
      <c r="C90" t="s">
        <v>175</v>
      </c>
      <c r="D90" s="3">
        <f t="shared" si="6"/>
        <v>2.9097222222222222E-2</v>
      </c>
      <c r="E90" t="s">
        <v>129</v>
      </c>
      <c r="F90" s="2">
        <v>2.9097222222222222E-2</v>
      </c>
      <c r="G90">
        <v>10</v>
      </c>
      <c r="I90">
        <v>0</v>
      </c>
    </row>
    <row r="91" spans="1:9">
      <c r="A91" t="s">
        <v>164</v>
      </c>
      <c r="B91" t="s">
        <v>110</v>
      </c>
      <c r="C91" t="s">
        <v>176</v>
      </c>
      <c r="E91" t="s">
        <v>106</v>
      </c>
      <c r="F91" t="s">
        <v>110</v>
      </c>
      <c r="G91" t="s">
        <v>110</v>
      </c>
      <c r="I91">
        <v>0</v>
      </c>
    </row>
    <row r="92" spans="1:9">
      <c r="F92" t="s">
        <v>153</v>
      </c>
      <c r="G92" t="s">
        <v>126</v>
      </c>
    </row>
    <row r="93" spans="1:9">
      <c r="A93" t="s">
        <v>177</v>
      </c>
      <c r="B93">
        <v>1703</v>
      </c>
      <c r="C93" t="s">
        <v>67</v>
      </c>
      <c r="E93" t="s">
        <v>122</v>
      </c>
      <c r="F93" s="2">
        <v>4.2511574074074077E-2</v>
      </c>
      <c r="G93">
        <v>1</v>
      </c>
      <c r="I93">
        <v>100</v>
      </c>
    </row>
    <row r="94" spans="1:9">
      <c r="A94" t="s">
        <v>177</v>
      </c>
      <c r="B94">
        <v>1710</v>
      </c>
      <c r="C94" t="s">
        <v>178</v>
      </c>
      <c r="E94" t="s">
        <v>179</v>
      </c>
      <c r="F94" s="2">
        <v>4.7569444444444442E-2</v>
      </c>
      <c r="G94">
        <v>2</v>
      </c>
      <c r="I94">
        <v>90</v>
      </c>
    </row>
    <row r="95" spans="1:9">
      <c r="F95" t="s">
        <v>153</v>
      </c>
      <c r="G95" t="s">
        <v>103</v>
      </c>
    </row>
    <row r="96" spans="1:9">
      <c r="F96" s="2"/>
    </row>
    <row r="97" spans="1:9">
      <c r="A97" t="s">
        <v>194</v>
      </c>
      <c r="B97">
        <v>1707</v>
      </c>
      <c r="C97" t="s">
        <v>195</v>
      </c>
      <c r="D97" s="3" t="s">
        <v>122</v>
      </c>
      <c r="E97" s="2">
        <v>5.1215277777777783E-2</v>
      </c>
      <c r="G97" s="5">
        <v>1</v>
      </c>
      <c r="I97">
        <v>100</v>
      </c>
    </row>
    <row r="98" spans="1:9">
      <c r="A98" t="s">
        <v>194</v>
      </c>
      <c r="B98">
        <v>1704</v>
      </c>
      <c r="C98" t="s">
        <v>196</v>
      </c>
      <c r="D98" s="3" t="s">
        <v>106</v>
      </c>
      <c r="E98" s="2">
        <v>5.9780092592592593E-2</v>
      </c>
      <c r="G98" s="5">
        <v>2</v>
      </c>
      <c r="I98">
        <v>90</v>
      </c>
    </row>
    <row r="99" spans="1:9">
      <c r="A99" t="s">
        <v>194</v>
      </c>
      <c r="B99">
        <v>1709</v>
      </c>
      <c r="C99" t="s">
        <v>197</v>
      </c>
      <c r="D99" s="3" t="s">
        <v>198</v>
      </c>
      <c r="E99" s="2">
        <v>4.925925925925926E-2</v>
      </c>
      <c r="G99">
        <v>3</v>
      </c>
      <c r="I99">
        <v>80</v>
      </c>
    </row>
    <row r="100" spans="1:9">
      <c r="E100" t="s">
        <v>125</v>
      </c>
      <c r="G100" t="s">
        <v>126</v>
      </c>
    </row>
    <row r="101" spans="1:9">
      <c r="A101" t="s">
        <v>199</v>
      </c>
      <c r="B101">
        <v>1517</v>
      </c>
      <c r="C101" t="s">
        <v>200</v>
      </c>
      <c r="D101" s="3" t="s">
        <v>122</v>
      </c>
      <c r="E101" s="2">
        <v>3.7256944444444447E-2</v>
      </c>
      <c r="G101">
        <v>1</v>
      </c>
      <c r="I101">
        <v>100</v>
      </c>
    </row>
    <row r="102" spans="1:9">
      <c r="A102" t="s">
        <v>199</v>
      </c>
      <c r="B102">
        <v>1521</v>
      </c>
      <c r="C102" t="s">
        <v>201</v>
      </c>
      <c r="D102" s="3" t="s">
        <v>179</v>
      </c>
      <c r="E102" s="2">
        <v>4.8993055555555554E-2</v>
      </c>
      <c r="G102">
        <v>2</v>
      </c>
      <c r="I102">
        <v>90</v>
      </c>
    </row>
    <row r="103" spans="1:9">
      <c r="A103" t="s">
        <v>199</v>
      </c>
      <c r="B103">
        <v>1520</v>
      </c>
      <c r="C103" t="s">
        <v>202</v>
      </c>
      <c r="D103" s="3" t="s">
        <v>179</v>
      </c>
      <c r="E103" s="2">
        <v>5.063657407407407E-2</v>
      </c>
      <c r="G103">
        <v>3</v>
      </c>
      <c r="I103">
        <v>80</v>
      </c>
    </row>
    <row r="104" spans="1:9">
      <c r="E104" t="s">
        <v>125</v>
      </c>
      <c r="G104" t="s">
        <v>126</v>
      </c>
    </row>
    <row r="105" spans="1:9">
      <c r="A105" t="s">
        <v>203</v>
      </c>
      <c r="B105">
        <v>1513</v>
      </c>
      <c r="C105" t="s">
        <v>204</v>
      </c>
      <c r="D105" s="3" t="s">
        <v>122</v>
      </c>
      <c r="E105" s="2">
        <v>3.3750000000000002E-2</v>
      </c>
      <c r="G105">
        <v>1</v>
      </c>
      <c r="I105">
        <v>100</v>
      </c>
    </row>
    <row r="106" spans="1:9">
      <c r="A106" t="s">
        <v>203</v>
      </c>
      <c r="B106">
        <v>1501</v>
      </c>
      <c r="C106" t="s">
        <v>53</v>
      </c>
      <c r="D106" s="3" t="s">
        <v>122</v>
      </c>
      <c r="E106" s="2">
        <v>3.4872685185185187E-2</v>
      </c>
      <c r="G106">
        <v>2</v>
      </c>
      <c r="I106">
        <v>90</v>
      </c>
    </row>
    <row r="107" spans="1:9">
      <c r="A107" t="s">
        <v>203</v>
      </c>
      <c r="B107">
        <v>1514</v>
      </c>
      <c r="C107" t="s">
        <v>55</v>
      </c>
      <c r="D107" s="3" t="s">
        <v>122</v>
      </c>
      <c r="E107" s="2">
        <v>3.8136574074074073E-2</v>
      </c>
      <c r="G107">
        <v>3</v>
      </c>
      <c r="I107">
        <v>80</v>
      </c>
    </row>
    <row r="108" spans="1:9">
      <c r="A108" t="s">
        <v>203</v>
      </c>
      <c r="B108">
        <v>1503</v>
      </c>
      <c r="C108" t="s">
        <v>57</v>
      </c>
      <c r="D108" s="3" t="s">
        <v>121</v>
      </c>
      <c r="E108" s="2">
        <v>4.0451388888888891E-2</v>
      </c>
      <c r="G108">
        <v>4</v>
      </c>
      <c r="I108">
        <v>70</v>
      </c>
    </row>
    <row r="109" spans="1:9">
      <c r="A109" t="s">
        <v>203</v>
      </c>
      <c r="B109">
        <v>1519</v>
      </c>
      <c r="C109" t="s">
        <v>205</v>
      </c>
      <c r="D109" s="3" t="s">
        <v>198</v>
      </c>
      <c r="E109" s="2">
        <v>4.2395833333333334E-2</v>
      </c>
      <c r="G109">
        <v>5</v>
      </c>
      <c r="I109">
        <v>60</v>
      </c>
    </row>
    <row r="110" spans="1:9">
      <c r="A110" t="s">
        <v>203</v>
      </c>
      <c r="B110">
        <v>1509</v>
      </c>
      <c r="C110" t="s">
        <v>206</v>
      </c>
      <c r="D110" s="3" t="s">
        <v>121</v>
      </c>
      <c r="E110" s="2">
        <v>4.2719907407407408E-2</v>
      </c>
      <c r="G110">
        <v>6</v>
      </c>
      <c r="I110">
        <v>50</v>
      </c>
    </row>
    <row r="111" spans="1:9">
      <c r="A111" t="s">
        <v>203</v>
      </c>
      <c r="B111">
        <v>1522</v>
      </c>
      <c r="C111" t="s">
        <v>207</v>
      </c>
      <c r="D111" s="3" t="s">
        <v>84</v>
      </c>
      <c r="E111" s="2">
        <v>6.1331018518518521E-2</v>
      </c>
      <c r="G111">
        <v>7</v>
      </c>
      <c r="I111">
        <v>40</v>
      </c>
    </row>
    <row r="112" spans="1:9">
      <c r="A112" t="s">
        <v>203</v>
      </c>
      <c r="B112">
        <v>1518</v>
      </c>
      <c r="C112" t="s">
        <v>208</v>
      </c>
      <c r="D112" s="3" t="s">
        <v>129</v>
      </c>
      <c r="E112" t="s">
        <v>13</v>
      </c>
      <c r="G112" t="s">
        <v>13</v>
      </c>
    </row>
    <row r="114" spans="1:7">
      <c r="A114" t="s">
        <v>209</v>
      </c>
      <c r="B114">
        <v>1332</v>
      </c>
      <c r="C114" t="s">
        <v>210</v>
      </c>
      <c r="D114" s="3" t="s">
        <v>158</v>
      </c>
      <c r="E114" s="2">
        <v>2.2164351851851852E-2</v>
      </c>
      <c r="G114">
        <v>1</v>
      </c>
    </row>
    <row r="115" spans="1:7">
      <c r="A115" t="s">
        <v>209</v>
      </c>
      <c r="B115">
        <v>1318</v>
      </c>
      <c r="C115" t="s">
        <v>211</v>
      </c>
      <c r="D115" s="3" t="s">
        <v>121</v>
      </c>
      <c r="E115" s="2">
        <v>2.3032407407407404E-2</v>
      </c>
      <c r="G115">
        <v>2</v>
      </c>
    </row>
    <row r="116" spans="1:7">
      <c r="A116" t="s">
        <v>209</v>
      </c>
      <c r="B116">
        <v>1329</v>
      </c>
      <c r="C116" t="s">
        <v>212</v>
      </c>
      <c r="D116" s="3" t="s">
        <v>213</v>
      </c>
      <c r="E116" s="2">
        <v>2.4259259259259258E-2</v>
      </c>
      <c r="G116">
        <v>3</v>
      </c>
    </row>
    <row r="117" spans="1:7">
      <c r="A117" t="s">
        <v>209</v>
      </c>
      <c r="B117">
        <v>1324</v>
      </c>
      <c r="C117" t="s">
        <v>214</v>
      </c>
      <c r="D117" s="3" t="s">
        <v>121</v>
      </c>
      <c r="E117" s="2">
        <v>2.4652777777777777E-2</v>
      </c>
      <c r="G117">
        <v>4</v>
      </c>
    </row>
    <row r="118" spans="1:7">
      <c r="A118" t="s">
        <v>209</v>
      </c>
      <c r="B118">
        <v>1315</v>
      </c>
      <c r="C118" t="s">
        <v>215</v>
      </c>
      <c r="D118" s="3" t="s">
        <v>121</v>
      </c>
      <c r="E118" s="2">
        <v>2.4837962962962964E-2</v>
      </c>
      <c r="G118">
        <v>5</v>
      </c>
    </row>
    <row r="119" spans="1:7">
      <c r="A119" t="s">
        <v>209</v>
      </c>
      <c r="B119">
        <v>1328</v>
      </c>
      <c r="C119" t="s">
        <v>216</v>
      </c>
      <c r="D119" s="3" t="s">
        <v>213</v>
      </c>
      <c r="E119" s="2">
        <v>2.5925925925925925E-2</v>
      </c>
      <c r="G119">
        <v>6</v>
      </c>
    </row>
    <row r="120" spans="1:7">
      <c r="A120" t="s">
        <v>209</v>
      </c>
      <c r="B120">
        <v>1331</v>
      </c>
      <c r="C120" t="s">
        <v>217</v>
      </c>
      <c r="D120" s="3" t="s">
        <v>179</v>
      </c>
      <c r="E120" s="2">
        <v>2.7789351851851853E-2</v>
      </c>
      <c r="G120">
        <v>7</v>
      </c>
    </row>
    <row r="121" spans="1:7">
      <c r="A121" t="s">
        <v>209</v>
      </c>
      <c r="B121">
        <v>1334</v>
      </c>
      <c r="C121" t="s">
        <v>218</v>
      </c>
      <c r="D121" s="3" t="s">
        <v>106</v>
      </c>
      <c r="E121" s="2">
        <v>1.8657407407407407E-2</v>
      </c>
      <c r="G121">
        <v>8</v>
      </c>
    </row>
    <row r="122" spans="1:7">
      <c r="A122" t="s">
        <v>209</v>
      </c>
      <c r="B122">
        <v>1316</v>
      </c>
      <c r="C122" t="s">
        <v>219</v>
      </c>
      <c r="D122" s="3" t="s">
        <v>121</v>
      </c>
      <c r="E122" s="2">
        <v>2.6562499999999999E-2</v>
      </c>
      <c r="G122">
        <v>9</v>
      </c>
    </row>
    <row r="123" spans="1:7">
      <c r="E123" t="s">
        <v>220</v>
      </c>
      <c r="G123" t="s">
        <v>79</v>
      </c>
    </row>
    <row r="124" spans="1:7">
      <c r="A124" t="s">
        <v>221</v>
      </c>
      <c r="B124">
        <v>1322</v>
      </c>
      <c r="C124" t="s">
        <v>59</v>
      </c>
      <c r="D124" s="3" t="s">
        <v>158</v>
      </c>
      <c r="E124" s="2">
        <v>2.6215277777777778E-2</v>
      </c>
      <c r="G124">
        <v>1</v>
      </c>
    </row>
    <row r="125" spans="1:7">
      <c r="A125" t="s">
        <v>221</v>
      </c>
      <c r="B125">
        <v>1312</v>
      </c>
      <c r="C125" t="s">
        <v>222</v>
      </c>
      <c r="D125" s="3" t="s">
        <v>223</v>
      </c>
      <c r="E125" s="2">
        <v>2.0601851851851854E-2</v>
      </c>
      <c r="G125">
        <v>2</v>
      </c>
    </row>
    <row r="126" spans="1:7">
      <c r="A126" t="s">
        <v>221</v>
      </c>
      <c r="B126">
        <v>1320</v>
      </c>
      <c r="C126" t="s">
        <v>224</v>
      </c>
      <c r="D126" s="3" t="s">
        <v>158</v>
      </c>
      <c r="E126" s="2">
        <v>2.1342592592592594E-2</v>
      </c>
      <c r="G126">
        <v>3</v>
      </c>
    </row>
    <row r="127" spans="1:7">
      <c r="A127" t="s">
        <v>221</v>
      </c>
      <c r="B127">
        <v>1321</v>
      </c>
      <c r="C127" t="s">
        <v>225</v>
      </c>
      <c r="D127" s="3" t="s">
        <v>106</v>
      </c>
      <c r="E127" s="2">
        <v>2.2928240740740739E-2</v>
      </c>
      <c r="G127">
        <v>4</v>
      </c>
    </row>
    <row r="128" spans="1:7">
      <c r="A128" t="s">
        <v>221</v>
      </c>
      <c r="B128">
        <v>1319</v>
      </c>
      <c r="C128" t="s">
        <v>226</v>
      </c>
      <c r="D128" s="3" t="s">
        <v>106</v>
      </c>
      <c r="E128" s="2">
        <v>2.4212962962962964E-2</v>
      </c>
      <c r="G128">
        <v>5</v>
      </c>
    </row>
    <row r="129" spans="1:7">
      <c r="A129" t="s">
        <v>221</v>
      </c>
      <c r="B129">
        <v>1314</v>
      </c>
      <c r="C129" t="s">
        <v>227</v>
      </c>
      <c r="D129" s="3" t="s">
        <v>106</v>
      </c>
      <c r="E129" s="2">
        <v>2.6377314814814815E-2</v>
      </c>
      <c r="G129">
        <v>6</v>
      </c>
    </row>
    <row r="131" spans="1:7">
      <c r="A131" t="s">
        <v>221</v>
      </c>
      <c r="B131">
        <v>1330</v>
      </c>
      <c r="C131" t="s">
        <v>228</v>
      </c>
      <c r="D131" s="3" t="s">
        <v>158</v>
      </c>
      <c r="E131" s="2">
        <v>2.7025462962962959E-2</v>
      </c>
      <c r="G131">
        <v>7</v>
      </c>
    </row>
    <row r="132" spans="1:7">
      <c r="A132" t="s">
        <v>221</v>
      </c>
      <c r="B132">
        <v>1333</v>
      </c>
      <c r="C132" t="s">
        <v>229</v>
      </c>
      <c r="D132" s="3" t="s">
        <v>179</v>
      </c>
      <c r="E132" s="2">
        <v>2.9386574074074075E-2</v>
      </c>
      <c r="G132">
        <v>8</v>
      </c>
    </row>
    <row r="133" spans="1:7">
      <c r="A133" t="s">
        <v>221</v>
      </c>
      <c r="B133">
        <v>1327</v>
      </c>
      <c r="C133" t="s">
        <v>230</v>
      </c>
      <c r="D133" s="3" t="s">
        <v>87</v>
      </c>
      <c r="E133" s="2">
        <v>2.0486111111111111E-2</v>
      </c>
      <c r="G133">
        <v>9</v>
      </c>
    </row>
    <row r="134" spans="1:7">
      <c r="A134" t="s">
        <v>221</v>
      </c>
      <c r="B134">
        <v>1325</v>
      </c>
      <c r="C134" t="s">
        <v>231</v>
      </c>
      <c r="D134" s="3" t="s">
        <v>158</v>
      </c>
      <c r="E134" t="s">
        <v>13</v>
      </c>
      <c r="G134" t="s">
        <v>13</v>
      </c>
    </row>
    <row r="135" spans="1:7">
      <c r="E135" t="e">
        <f>-4:30 mins</f>
        <v>#NAME?</v>
      </c>
      <c r="G135" t="s">
        <v>79</v>
      </c>
    </row>
    <row r="136" spans="1:7">
      <c r="A136" t="s">
        <v>232</v>
      </c>
      <c r="B136">
        <v>1118</v>
      </c>
      <c r="C136" t="s">
        <v>233</v>
      </c>
      <c r="D136" s="3" t="s">
        <v>158</v>
      </c>
      <c r="E136" s="2">
        <v>2.7210648148148147E-2</v>
      </c>
      <c r="G136">
        <v>1</v>
      </c>
    </row>
    <row r="137" spans="1:7">
      <c r="A137" t="s">
        <v>232</v>
      </c>
      <c r="B137">
        <v>1114</v>
      </c>
      <c r="C137" t="s">
        <v>234</v>
      </c>
      <c r="D137" s="3" t="s">
        <v>121</v>
      </c>
      <c r="E137" s="2">
        <v>2.2141203703703705E-2</v>
      </c>
      <c r="G137">
        <v>2</v>
      </c>
    </row>
    <row r="138" spans="1:7">
      <c r="A138" t="s">
        <v>232</v>
      </c>
      <c r="B138">
        <v>1100</v>
      </c>
      <c r="C138" t="s">
        <v>235</v>
      </c>
      <c r="D138" s="3" t="s">
        <v>158</v>
      </c>
      <c r="E138" s="2">
        <v>2.2962962962962966E-2</v>
      </c>
      <c r="G138">
        <v>3</v>
      </c>
    </row>
    <row r="139" spans="1:7">
      <c r="A139" t="s">
        <v>232</v>
      </c>
      <c r="B139">
        <v>1110</v>
      </c>
      <c r="C139" t="s">
        <v>236</v>
      </c>
      <c r="D139" s="3" t="s">
        <v>84</v>
      </c>
      <c r="E139" s="2">
        <v>3.125E-2</v>
      </c>
      <c r="G139">
        <v>4</v>
      </c>
    </row>
    <row r="140" spans="1:7">
      <c r="E140" t="e">
        <f>-3:30 mins</f>
        <v>#NAME?</v>
      </c>
      <c r="G140" t="s">
        <v>79</v>
      </c>
    </row>
    <row r="141" spans="1:7">
      <c r="A141" t="s">
        <v>237</v>
      </c>
      <c r="B141">
        <v>1102</v>
      </c>
      <c r="C141" t="s">
        <v>238</v>
      </c>
      <c r="D141" s="3" t="s">
        <v>198</v>
      </c>
      <c r="E141" s="2">
        <v>2.2939814814814816E-2</v>
      </c>
      <c r="G141">
        <v>1</v>
      </c>
    </row>
    <row r="142" spans="1:7">
      <c r="A142" t="s">
        <v>237</v>
      </c>
      <c r="B142">
        <v>1116</v>
      </c>
      <c r="C142" t="s">
        <v>239</v>
      </c>
      <c r="D142" s="3" t="s">
        <v>106</v>
      </c>
      <c r="E142" s="2">
        <v>2.4016203703703706E-2</v>
      </c>
      <c r="G142">
        <v>2</v>
      </c>
    </row>
    <row r="143" spans="1:7">
      <c r="A143" t="s">
        <v>237</v>
      </c>
      <c r="B143">
        <v>1107</v>
      </c>
      <c r="C143" t="s">
        <v>240</v>
      </c>
      <c r="D143" s="3" t="s">
        <v>121</v>
      </c>
      <c r="E143" s="2">
        <v>2.4305555555555556E-2</v>
      </c>
      <c r="G143">
        <v>3</v>
      </c>
    </row>
    <row r="144" spans="1:7">
      <c r="A144" t="s">
        <v>237</v>
      </c>
      <c r="B144">
        <v>1117</v>
      </c>
      <c r="C144" t="s">
        <v>241</v>
      </c>
      <c r="D144" s="3" t="s">
        <v>106</v>
      </c>
      <c r="E144" s="2">
        <v>2.431712962962963E-2</v>
      </c>
      <c r="G144">
        <v>4</v>
      </c>
    </row>
    <row r="145" spans="1:7">
      <c r="A145" t="s">
        <v>237</v>
      </c>
      <c r="B145">
        <v>1106</v>
      </c>
      <c r="C145" t="s">
        <v>242</v>
      </c>
      <c r="D145" s="3" t="s">
        <v>129</v>
      </c>
      <c r="E145" s="2">
        <v>2.5405092592592594E-2</v>
      </c>
      <c r="G145">
        <v>5</v>
      </c>
    </row>
    <row r="146" spans="1:7">
      <c r="A146" t="s">
        <v>237</v>
      </c>
      <c r="B146">
        <v>1105</v>
      </c>
      <c r="C146" t="s">
        <v>243</v>
      </c>
      <c r="D146" s="3" t="s">
        <v>158</v>
      </c>
      <c r="E146" s="2">
        <v>2.631944444444444E-2</v>
      </c>
      <c r="G146">
        <v>6</v>
      </c>
    </row>
    <row r="147" spans="1:7">
      <c r="A147" t="s">
        <v>237</v>
      </c>
      <c r="B147">
        <v>1130</v>
      </c>
      <c r="C147" t="s">
        <v>244</v>
      </c>
      <c r="D147" s="3" t="s">
        <v>129</v>
      </c>
      <c r="E147" s="2">
        <v>2.6388888888888889E-2</v>
      </c>
      <c r="G147">
        <v>7</v>
      </c>
    </row>
    <row r="148" spans="1:7">
      <c r="A148" t="s">
        <v>237</v>
      </c>
      <c r="B148">
        <v>1119</v>
      </c>
      <c r="C148" t="s">
        <v>245</v>
      </c>
      <c r="D148" s="3" t="s">
        <v>106</v>
      </c>
      <c r="E148" s="2">
        <v>2.7337962962962963E-2</v>
      </c>
      <c r="G148">
        <v>8</v>
      </c>
    </row>
    <row r="149" spans="1:7">
      <c r="A149" t="s">
        <v>237</v>
      </c>
      <c r="B149">
        <v>1101</v>
      </c>
      <c r="C149" t="s">
        <v>246</v>
      </c>
      <c r="D149" s="3" t="s">
        <v>129</v>
      </c>
      <c r="E149" s="2">
        <v>2.8634259259259262E-2</v>
      </c>
      <c r="G149">
        <v>9</v>
      </c>
    </row>
    <row r="150" spans="1:7">
      <c r="A150" t="s">
        <v>237</v>
      </c>
      <c r="B150">
        <v>1103</v>
      </c>
      <c r="C150" t="s">
        <v>247</v>
      </c>
      <c r="D150" s="3" t="s">
        <v>106</v>
      </c>
      <c r="E150" s="2">
        <v>2.90162037037037E-2</v>
      </c>
      <c r="G150">
        <v>10</v>
      </c>
    </row>
    <row r="151" spans="1:7">
      <c r="A151" t="s">
        <v>237</v>
      </c>
      <c r="B151">
        <v>1142</v>
      </c>
      <c r="C151" t="s">
        <v>248</v>
      </c>
      <c r="D151" s="3" t="s">
        <v>223</v>
      </c>
      <c r="E151" s="2">
        <v>1.9710648148148147E-2</v>
      </c>
      <c r="G151">
        <v>11</v>
      </c>
    </row>
    <row r="152" spans="1:7">
      <c r="A152" t="s">
        <v>237</v>
      </c>
      <c r="B152">
        <v>1104</v>
      </c>
      <c r="C152" t="s">
        <v>249</v>
      </c>
      <c r="D152" s="3" t="s">
        <v>213</v>
      </c>
      <c r="E152" s="2">
        <v>2.0625000000000001E-2</v>
      </c>
      <c r="G152">
        <v>12</v>
      </c>
    </row>
    <row r="153" spans="1:7">
      <c r="A153" t="s">
        <v>237</v>
      </c>
      <c r="B153">
        <v>1156</v>
      </c>
      <c r="C153" t="s">
        <v>250</v>
      </c>
      <c r="D153" s="3" t="s">
        <v>223</v>
      </c>
      <c r="E153" s="2">
        <v>2.0648148148148148E-2</v>
      </c>
      <c r="G153">
        <v>13</v>
      </c>
    </row>
    <row r="154" spans="1:7">
      <c r="A154" t="s">
        <v>237</v>
      </c>
      <c r="B154">
        <v>1132</v>
      </c>
      <c r="C154" t="s">
        <v>251</v>
      </c>
      <c r="D154" s="3" t="s">
        <v>129</v>
      </c>
      <c r="E154" s="2">
        <v>2.0671296296296295E-2</v>
      </c>
      <c r="G154">
        <v>14</v>
      </c>
    </row>
    <row r="155" spans="1:7">
      <c r="A155" t="s">
        <v>237</v>
      </c>
      <c r="B155">
        <v>1151</v>
      </c>
      <c r="C155" t="s">
        <v>252</v>
      </c>
      <c r="D155" s="3" t="s">
        <v>121</v>
      </c>
      <c r="E155" s="2">
        <v>2.1365740740740741E-2</v>
      </c>
      <c r="G155">
        <v>15</v>
      </c>
    </row>
    <row r="156" spans="1:7">
      <c r="A156" t="s">
        <v>237</v>
      </c>
      <c r="B156">
        <v>1167</v>
      </c>
      <c r="C156" t="s">
        <v>253</v>
      </c>
      <c r="D156" s="3" t="s">
        <v>198</v>
      </c>
      <c r="E156" s="2">
        <v>2.2210648148148149E-2</v>
      </c>
      <c r="G156">
        <v>16</v>
      </c>
    </row>
    <row r="157" spans="1:7">
      <c r="A157" t="s">
        <v>237</v>
      </c>
      <c r="B157">
        <v>1115</v>
      </c>
      <c r="C157" t="s">
        <v>254</v>
      </c>
      <c r="D157" s="3" t="s">
        <v>198</v>
      </c>
      <c r="E157" s="2">
        <v>2.2638888888888889E-2</v>
      </c>
      <c r="G157">
        <v>17</v>
      </c>
    </row>
    <row r="158" spans="1:7">
      <c r="A158" t="s">
        <v>237</v>
      </c>
      <c r="B158">
        <v>1109</v>
      </c>
      <c r="C158" t="s">
        <v>255</v>
      </c>
      <c r="D158" s="3" t="s">
        <v>121</v>
      </c>
      <c r="E158" s="2">
        <v>2.3738425925925923E-2</v>
      </c>
      <c r="G158">
        <v>18</v>
      </c>
    </row>
    <row r="159" spans="1:7">
      <c r="A159" t="s">
        <v>237</v>
      </c>
      <c r="B159">
        <v>1108</v>
      </c>
      <c r="C159" t="s">
        <v>256</v>
      </c>
      <c r="D159" s="3" t="s">
        <v>121</v>
      </c>
      <c r="E159" s="2">
        <v>2.3819444444444445E-2</v>
      </c>
      <c r="G159">
        <v>19</v>
      </c>
    </row>
    <row r="160" spans="1:7">
      <c r="A160" t="s">
        <v>237</v>
      </c>
      <c r="B160">
        <v>1111</v>
      </c>
      <c r="C160" t="s">
        <v>257</v>
      </c>
      <c r="D160" s="3" t="s">
        <v>121</v>
      </c>
      <c r="E160" s="2">
        <v>2.3993055555555556E-2</v>
      </c>
      <c r="G160">
        <v>20</v>
      </c>
    </row>
    <row r="161" spans="1:7">
      <c r="A161" t="s">
        <v>237</v>
      </c>
      <c r="B161">
        <v>1113</v>
      </c>
      <c r="C161" t="s">
        <v>258</v>
      </c>
      <c r="D161" s="3" t="s">
        <v>158</v>
      </c>
      <c r="E161" s="2">
        <v>2.4236111111111111E-2</v>
      </c>
      <c r="G161">
        <v>21</v>
      </c>
    </row>
    <row r="162" spans="1:7">
      <c r="A162" t="s">
        <v>237</v>
      </c>
      <c r="B162">
        <v>1112</v>
      </c>
      <c r="C162" t="s">
        <v>259</v>
      </c>
      <c r="D162" s="3" t="s">
        <v>121</v>
      </c>
      <c r="E162" s="2">
        <v>2.7037037037037037E-2</v>
      </c>
      <c r="G162">
        <v>22</v>
      </c>
    </row>
    <row r="163" spans="1:7">
      <c r="A163" t="s">
        <v>237</v>
      </c>
      <c r="B163">
        <v>1133</v>
      </c>
      <c r="C163" t="s">
        <v>260</v>
      </c>
      <c r="D163" s="3" t="s">
        <v>129</v>
      </c>
      <c r="E163" s="2">
        <v>2.900462962962963E-2</v>
      </c>
      <c r="G163">
        <v>23</v>
      </c>
    </row>
    <row r="164" spans="1:7">
      <c r="A164" t="s">
        <v>237</v>
      </c>
      <c r="B164" t="s">
        <v>110</v>
      </c>
      <c r="C164" t="s">
        <v>261</v>
      </c>
      <c r="D164" s="3" t="s">
        <v>129</v>
      </c>
      <c r="E164" t="s">
        <v>110</v>
      </c>
      <c r="G164" t="s">
        <v>110</v>
      </c>
    </row>
    <row r="166" spans="1:7">
      <c r="A166" t="s">
        <v>262</v>
      </c>
      <c r="B166">
        <v>947</v>
      </c>
      <c r="C166" t="s">
        <v>263</v>
      </c>
      <c r="D166" s="3" t="s">
        <v>129</v>
      </c>
      <c r="E166" s="2">
        <v>1.1226851851851854E-2</v>
      </c>
      <c r="G166">
        <v>1</v>
      </c>
    </row>
    <row r="167" spans="1:7">
      <c r="A167" t="s">
        <v>262</v>
      </c>
      <c r="B167">
        <v>991</v>
      </c>
      <c r="C167" t="s">
        <v>264</v>
      </c>
      <c r="D167" s="3" t="s">
        <v>106</v>
      </c>
      <c r="E167" s="2">
        <v>1.1249999999999998E-2</v>
      </c>
      <c r="G167">
        <v>2</v>
      </c>
    </row>
    <row r="168" spans="1:7">
      <c r="A168" t="s">
        <v>262</v>
      </c>
      <c r="B168">
        <v>950</v>
      </c>
      <c r="C168" t="s">
        <v>265</v>
      </c>
      <c r="D168" s="3" t="s">
        <v>121</v>
      </c>
      <c r="E168" s="2">
        <v>1.252314814814815E-2</v>
      </c>
      <c r="G168">
        <v>3</v>
      </c>
    </row>
    <row r="169" spans="1:7">
      <c r="A169" t="s">
        <v>262</v>
      </c>
      <c r="B169">
        <v>990</v>
      </c>
      <c r="C169" t="s">
        <v>266</v>
      </c>
      <c r="D169" s="3" t="s">
        <v>158</v>
      </c>
      <c r="E169" s="2">
        <v>1.2766203703703703E-2</v>
      </c>
      <c r="G169">
        <v>4</v>
      </c>
    </row>
    <row r="170" spans="1:7">
      <c r="A170" t="s">
        <v>262</v>
      </c>
      <c r="B170">
        <v>900</v>
      </c>
      <c r="C170" t="s">
        <v>267</v>
      </c>
      <c r="D170" s="3" t="s">
        <v>129</v>
      </c>
      <c r="E170" s="2">
        <v>1.3402777777777777E-2</v>
      </c>
      <c r="G170">
        <v>5</v>
      </c>
    </row>
    <row r="171" spans="1:7">
      <c r="A171" t="s">
        <v>262</v>
      </c>
      <c r="B171">
        <v>948</v>
      </c>
      <c r="C171" t="s">
        <v>268</v>
      </c>
      <c r="D171" s="3" t="s">
        <v>121</v>
      </c>
      <c r="E171" s="2">
        <v>1.3483796296296298E-2</v>
      </c>
      <c r="G171">
        <v>6</v>
      </c>
    </row>
    <row r="172" spans="1:7">
      <c r="A172" t="s">
        <v>262</v>
      </c>
      <c r="B172">
        <v>944</v>
      </c>
      <c r="C172" t="s">
        <v>269</v>
      </c>
      <c r="D172" s="3" t="s">
        <v>213</v>
      </c>
      <c r="E172" s="2">
        <v>1.3506944444444445E-2</v>
      </c>
      <c r="G172">
        <v>7</v>
      </c>
    </row>
    <row r="173" spans="1:7">
      <c r="A173" t="s">
        <v>262</v>
      </c>
      <c r="B173">
        <v>931</v>
      </c>
      <c r="C173" t="s">
        <v>270</v>
      </c>
      <c r="D173" s="3" t="s">
        <v>198</v>
      </c>
      <c r="E173" s="2">
        <v>1.3530092592592594E-2</v>
      </c>
      <c r="G173">
        <v>8</v>
      </c>
    </row>
    <row r="174" spans="1:7">
      <c r="A174" t="s">
        <v>262</v>
      </c>
      <c r="B174">
        <v>914</v>
      </c>
      <c r="C174" t="s">
        <v>271</v>
      </c>
      <c r="D174" s="3" t="s">
        <v>223</v>
      </c>
      <c r="E174" s="2">
        <v>1.3645833333333331E-2</v>
      </c>
      <c r="G174">
        <v>9</v>
      </c>
    </row>
    <row r="175" spans="1:7">
      <c r="E175" t="e">
        <f>-1:30 mins</f>
        <v>#NAME?</v>
      </c>
      <c r="G175" t="s">
        <v>79</v>
      </c>
    </row>
    <row r="176" spans="1:7">
      <c r="A176" t="s">
        <v>272</v>
      </c>
      <c r="B176">
        <v>978</v>
      </c>
      <c r="C176" t="s">
        <v>273</v>
      </c>
      <c r="D176" s="3" t="s">
        <v>213</v>
      </c>
      <c r="E176" s="2">
        <v>1.59375E-2</v>
      </c>
      <c r="G176">
        <v>1</v>
      </c>
    </row>
    <row r="177" spans="1:7">
      <c r="A177" t="s">
        <v>272</v>
      </c>
      <c r="B177">
        <v>942</v>
      </c>
      <c r="C177" t="s">
        <v>274</v>
      </c>
      <c r="D177" s="3" t="s">
        <v>106</v>
      </c>
      <c r="E177" s="2">
        <v>1.5949074074074074E-2</v>
      </c>
      <c r="G177">
        <v>2</v>
      </c>
    </row>
    <row r="178" spans="1:7">
      <c r="A178" t="s">
        <v>272</v>
      </c>
      <c r="B178">
        <v>943</v>
      </c>
      <c r="C178" t="s">
        <v>275</v>
      </c>
      <c r="D178" s="3" t="s">
        <v>106</v>
      </c>
      <c r="E178" s="2">
        <v>1.6249999999999997E-2</v>
      </c>
      <c r="G178">
        <v>3</v>
      </c>
    </row>
    <row r="179" spans="1:7">
      <c r="A179" t="s">
        <v>272</v>
      </c>
      <c r="B179">
        <v>742</v>
      </c>
      <c r="C179" t="s">
        <v>276</v>
      </c>
      <c r="D179" s="3" t="s">
        <v>158</v>
      </c>
      <c r="E179" s="2">
        <v>1.6249999999999997E-2</v>
      </c>
      <c r="G179">
        <v>4</v>
      </c>
    </row>
    <row r="180" spans="1:7">
      <c r="A180" t="s">
        <v>272</v>
      </c>
      <c r="B180">
        <v>938</v>
      </c>
      <c r="C180" t="s">
        <v>277</v>
      </c>
      <c r="D180" s="3" t="s">
        <v>106</v>
      </c>
      <c r="E180" s="2">
        <v>1.9039351851851852E-2</v>
      </c>
      <c r="G180">
        <v>5</v>
      </c>
    </row>
    <row r="181" spans="1:7">
      <c r="A181" t="s">
        <v>272</v>
      </c>
      <c r="B181">
        <v>937</v>
      </c>
      <c r="C181" t="s">
        <v>278</v>
      </c>
      <c r="D181" s="3" t="s">
        <v>213</v>
      </c>
      <c r="E181" s="2">
        <v>1.0497685185185186E-2</v>
      </c>
      <c r="G181">
        <v>6</v>
      </c>
    </row>
    <row r="182" spans="1:7">
      <c r="A182" t="s">
        <v>272</v>
      </c>
      <c r="B182">
        <v>994</v>
      </c>
      <c r="C182" t="s">
        <v>279</v>
      </c>
      <c r="D182" s="3" t="s">
        <v>106</v>
      </c>
      <c r="E182" s="2">
        <v>1.0543981481481481E-2</v>
      </c>
      <c r="G182">
        <v>7</v>
      </c>
    </row>
    <row r="183" spans="1:7">
      <c r="A183" t="s">
        <v>272</v>
      </c>
      <c r="B183">
        <v>904</v>
      </c>
      <c r="C183" t="s">
        <v>280</v>
      </c>
      <c r="D183" s="3" t="s">
        <v>213</v>
      </c>
      <c r="E183" s="2">
        <v>1.0625000000000001E-2</v>
      </c>
      <c r="G183">
        <v>8</v>
      </c>
    </row>
    <row r="184" spans="1:7">
      <c r="A184" t="s">
        <v>272</v>
      </c>
      <c r="B184">
        <v>923</v>
      </c>
      <c r="C184" t="s">
        <v>281</v>
      </c>
      <c r="D184" s="3" t="s">
        <v>121</v>
      </c>
      <c r="E184" s="2">
        <v>1.0659722222222221E-2</v>
      </c>
      <c r="G184">
        <v>9</v>
      </c>
    </row>
    <row r="185" spans="1:7">
      <c r="A185" t="s">
        <v>272</v>
      </c>
      <c r="B185">
        <v>913</v>
      </c>
      <c r="C185" t="s">
        <v>282</v>
      </c>
      <c r="D185" s="3" t="s">
        <v>223</v>
      </c>
      <c r="E185" s="2">
        <v>1.0729166666666666E-2</v>
      </c>
      <c r="G185">
        <v>10</v>
      </c>
    </row>
    <row r="186" spans="1:7">
      <c r="A186" t="s">
        <v>272</v>
      </c>
      <c r="B186">
        <v>980</v>
      </c>
      <c r="C186" t="s">
        <v>283</v>
      </c>
      <c r="D186" s="3" t="s">
        <v>121</v>
      </c>
      <c r="E186" s="2">
        <v>1.074074074074074E-2</v>
      </c>
      <c r="G186">
        <v>11</v>
      </c>
    </row>
    <row r="187" spans="1:7">
      <c r="A187" t="s">
        <v>272</v>
      </c>
      <c r="B187">
        <v>935</v>
      </c>
      <c r="C187" t="s">
        <v>284</v>
      </c>
      <c r="D187" s="3" t="s">
        <v>198</v>
      </c>
      <c r="E187" s="2">
        <v>1.1238425925925928E-2</v>
      </c>
      <c r="G187">
        <v>12</v>
      </c>
    </row>
    <row r="188" spans="1:7">
      <c r="A188" t="s">
        <v>272</v>
      </c>
      <c r="B188">
        <v>902</v>
      </c>
      <c r="C188" t="s">
        <v>285</v>
      </c>
      <c r="D188" s="3" t="s">
        <v>129</v>
      </c>
      <c r="E188" s="2">
        <v>1.1643518518518518E-2</v>
      </c>
      <c r="G188">
        <v>13</v>
      </c>
    </row>
    <row r="189" spans="1:7">
      <c r="A189" t="s">
        <v>272</v>
      </c>
      <c r="B189">
        <v>903</v>
      </c>
      <c r="C189" t="s">
        <v>286</v>
      </c>
      <c r="D189" s="3" t="s">
        <v>223</v>
      </c>
      <c r="E189" s="2">
        <v>1.1655092592592594E-2</v>
      </c>
      <c r="G189">
        <v>14</v>
      </c>
    </row>
    <row r="190" spans="1:7">
      <c r="A190" t="s">
        <v>272</v>
      </c>
      <c r="B190">
        <v>992</v>
      </c>
      <c r="C190" t="s">
        <v>287</v>
      </c>
      <c r="D190" s="3" t="s">
        <v>129</v>
      </c>
      <c r="E190" s="2">
        <v>1.1678240740740741E-2</v>
      </c>
      <c r="G190">
        <v>15</v>
      </c>
    </row>
    <row r="191" spans="1:7">
      <c r="A191" t="s">
        <v>272</v>
      </c>
      <c r="B191">
        <v>939</v>
      </c>
      <c r="C191" t="s">
        <v>288</v>
      </c>
      <c r="D191" s="3" t="s">
        <v>106</v>
      </c>
      <c r="E191" s="2">
        <v>1.2372685185185186E-2</v>
      </c>
      <c r="G191">
        <v>16</v>
      </c>
    </row>
    <row r="192" spans="1:7">
      <c r="A192" t="s">
        <v>272</v>
      </c>
      <c r="B192">
        <v>901</v>
      </c>
      <c r="C192" t="s">
        <v>289</v>
      </c>
      <c r="D192" s="3" t="s">
        <v>129</v>
      </c>
      <c r="E192" s="2">
        <v>1.2442129629629629E-2</v>
      </c>
      <c r="G192">
        <v>17</v>
      </c>
    </row>
    <row r="193" spans="1:7">
      <c r="A193" t="s">
        <v>272</v>
      </c>
      <c r="B193">
        <v>949</v>
      </c>
      <c r="C193" t="s">
        <v>290</v>
      </c>
      <c r="D193" s="3" t="s">
        <v>121</v>
      </c>
      <c r="E193" s="2">
        <v>1.2453703703703703E-2</v>
      </c>
      <c r="G193">
        <v>18</v>
      </c>
    </row>
    <row r="194" spans="1:7">
      <c r="A194" t="s">
        <v>272</v>
      </c>
      <c r="B194">
        <v>941</v>
      </c>
      <c r="C194" t="s">
        <v>291</v>
      </c>
      <c r="D194" s="3" t="s">
        <v>106</v>
      </c>
      <c r="E194" s="2">
        <v>1.2465277777777777E-2</v>
      </c>
      <c r="G194">
        <v>19</v>
      </c>
    </row>
    <row r="195" spans="1:7">
      <c r="A195" t="s">
        <v>272</v>
      </c>
      <c r="B195">
        <v>953</v>
      </c>
      <c r="C195" t="s">
        <v>292</v>
      </c>
      <c r="D195" s="3" t="s">
        <v>106</v>
      </c>
      <c r="E195" s="2">
        <v>1.2499999999999999E-2</v>
      </c>
      <c r="G195">
        <v>20</v>
      </c>
    </row>
    <row r="196" spans="1:7">
      <c r="A196" t="s">
        <v>272</v>
      </c>
      <c r="B196">
        <v>946</v>
      </c>
      <c r="C196" t="s">
        <v>293</v>
      </c>
      <c r="D196" s="3" t="s">
        <v>213</v>
      </c>
      <c r="E196" s="2">
        <v>1.2592592592592593E-2</v>
      </c>
      <c r="G196">
        <v>21</v>
      </c>
    </row>
    <row r="197" spans="1:7">
      <c r="A197" t="s">
        <v>272</v>
      </c>
      <c r="B197">
        <v>926</v>
      </c>
      <c r="C197" t="s">
        <v>294</v>
      </c>
      <c r="D197" s="3" t="s">
        <v>158</v>
      </c>
      <c r="E197" s="2">
        <v>1.2604166666666666E-2</v>
      </c>
      <c r="G197">
        <v>22</v>
      </c>
    </row>
    <row r="198" spans="1:7">
      <c r="A198" t="s">
        <v>272</v>
      </c>
      <c r="B198">
        <v>940</v>
      </c>
      <c r="C198" t="s">
        <v>295</v>
      </c>
      <c r="D198" s="3" t="s">
        <v>121</v>
      </c>
      <c r="E198" s="2">
        <v>1.2708333333333334E-2</v>
      </c>
      <c r="G198">
        <v>23</v>
      </c>
    </row>
    <row r="199" spans="1:7">
      <c r="A199" t="s">
        <v>272</v>
      </c>
      <c r="B199">
        <v>933</v>
      </c>
      <c r="C199" t="s">
        <v>296</v>
      </c>
      <c r="D199" s="3" t="s">
        <v>89</v>
      </c>
      <c r="E199" s="2">
        <v>1.2870370370370372E-2</v>
      </c>
      <c r="G199">
        <v>24</v>
      </c>
    </row>
    <row r="200" spans="1:7">
      <c r="A200" t="s">
        <v>272</v>
      </c>
      <c r="B200">
        <v>993</v>
      </c>
      <c r="C200" t="s">
        <v>297</v>
      </c>
      <c r="D200" s="3" t="s">
        <v>84</v>
      </c>
      <c r="E200" s="2">
        <v>1.3379629629629628E-2</v>
      </c>
      <c r="G200">
        <v>25</v>
      </c>
    </row>
    <row r="201" spans="1:7">
      <c r="A201" t="s">
        <v>272</v>
      </c>
      <c r="B201">
        <v>945</v>
      </c>
      <c r="C201" t="s">
        <v>298</v>
      </c>
      <c r="D201" s="3" t="s">
        <v>213</v>
      </c>
      <c r="E201" s="2">
        <v>1.3495370370370371E-2</v>
      </c>
      <c r="G201">
        <v>26</v>
      </c>
    </row>
    <row r="202" spans="1:7">
      <c r="A202" t="s">
        <v>272</v>
      </c>
      <c r="B202">
        <v>927</v>
      </c>
      <c r="C202" t="s">
        <v>299</v>
      </c>
      <c r="D202" s="3" t="s">
        <v>198</v>
      </c>
      <c r="E202" s="2">
        <v>1.3946759259259258E-2</v>
      </c>
      <c r="G202">
        <v>27</v>
      </c>
    </row>
    <row r="203" spans="1:7">
      <c r="A203" t="s">
        <v>272</v>
      </c>
      <c r="B203">
        <v>930</v>
      </c>
      <c r="C203" t="s">
        <v>300</v>
      </c>
      <c r="D203" s="3" t="s">
        <v>106</v>
      </c>
      <c r="E203" s="2">
        <v>1.3981481481481482E-2</v>
      </c>
      <c r="G203">
        <v>28</v>
      </c>
    </row>
    <row r="204" spans="1:7">
      <c r="A204" t="s">
        <v>272</v>
      </c>
      <c r="B204" t="s">
        <v>110</v>
      </c>
      <c r="C204" t="s">
        <v>301</v>
      </c>
      <c r="D204" s="3" t="s">
        <v>106</v>
      </c>
      <c r="E204" t="s">
        <v>110</v>
      </c>
      <c r="G204" t="s">
        <v>110</v>
      </c>
    </row>
    <row r="205" spans="1:7">
      <c r="E205" t="s">
        <v>220</v>
      </c>
      <c r="G205" t="s">
        <v>79</v>
      </c>
    </row>
    <row r="206" spans="1:7">
      <c r="A206" t="s">
        <v>302</v>
      </c>
      <c r="B206">
        <v>715</v>
      </c>
      <c r="C206" t="s">
        <v>303</v>
      </c>
      <c r="D206" s="3" t="s">
        <v>121</v>
      </c>
      <c r="E206" s="2">
        <v>7.7546296296296287E-3</v>
      </c>
      <c r="G206">
        <v>1</v>
      </c>
    </row>
    <row r="207" spans="1:7">
      <c r="A207" t="s">
        <v>302</v>
      </c>
      <c r="B207">
        <v>717</v>
      </c>
      <c r="C207" t="s">
        <v>304</v>
      </c>
      <c r="D207" s="3" t="s">
        <v>223</v>
      </c>
      <c r="E207" s="2">
        <v>1.1030092592592591E-2</v>
      </c>
      <c r="G207">
        <v>2</v>
      </c>
    </row>
    <row r="208" spans="1:7">
      <c r="E208" t="s">
        <v>220</v>
      </c>
      <c r="G208" t="s">
        <v>79</v>
      </c>
    </row>
    <row r="209" spans="1:7">
      <c r="A209" t="s">
        <v>305</v>
      </c>
      <c r="B209">
        <v>712</v>
      </c>
      <c r="C209" t="s">
        <v>306</v>
      </c>
      <c r="D209" s="3" t="s">
        <v>158</v>
      </c>
      <c r="E209" s="2">
        <v>1.1400462962962965E-2</v>
      </c>
      <c r="G209">
        <v>1</v>
      </c>
    </row>
    <row r="210" spans="1:7">
      <c r="A210" t="s">
        <v>305</v>
      </c>
      <c r="B210">
        <v>719</v>
      </c>
      <c r="C210" t="s">
        <v>307</v>
      </c>
      <c r="D210" s="3" t="s">
        <v>106</v>
      </c>
      <c r="E210" s="2">
        <v>1.2812499999999999E-2</v>
      </c>
      <c r="G210">
        <v>2</v>
      </c>
    </row>
    <row r="211" spans="1:7">
      <c r="A211" t="s">
        <v>305</v>
      </c>
      <c r="B211">
        <v>720</v>
      </c>
      <c r="C211" t="s">
        <v>308</v>
      </c>
      <c r="D211" s="3" t="s">
        <v>106</v>
      </c>
      <c r="E211" s="2">
        <v>1.2824074074074073E-2</v>
      </c>
      <c r="G211">
        <v>3</v>
      </c>
    </row>
    <row r="212" spans="1:7">
      <c r="A212" t="s">
        <v>305</v>
      </c>
      <c r="B212">
        <v>714</v>
      </c>
      <c r="C212" t="s">
        <v>309</v>
      </c>
      <c r="D212" s="3" t="s">
        <v>213</v>
      </c>
      <c r="E212" s="2">
        <v>1.2916666666666667E-2</v>
      </c>
      <c r="G212">
        <v>4</v>
      </c>
    </row>
    <row r="213" spans="1:7">
      <c r="A213" t="s">
        <v>305</v>
      </c>
      <c r="B213">
        <v>716</v>
      </c>
      <c r="C213" t="s">
        <v>310</v>
      </c>
      <c r="D213" s="3" t="s">
        <v>121</v>
      </c>
      <c r="E213" s="2">
        <v>1.357638888888889E-2</v>
      </c>
      <c r="G213">
        <v>5</v>
      </c>
    </row>
    <row r="214" spans="1:7">
      <c r="A214" t="s">
        <v>305</v>
      </c>
      <c r="B214">
        <v>713</v>
      </c>
      <c r="C214" t="s">
        <v>311</v>
      </c>
      <c r="D214" s="3" t="s">
        <v>198</v>
      </c>
      <c r="E214" s="2">
        <v>7.7314814814814815E-3</v>
      </c>
      <c r="G214">
        <v>6</v>
      </c>
    </row>
    <row r="215" spans="1:7">
      <c r="A215" t="s">
        <v>305</v>
      </c>
      <c r="B215">
        <v>718</v>
      </c>
      <c r="C215" t="s">
        <v>312</v>
      </c>
      <c r="D215" s="3" t="s">
        <v>158</v>
      </c>
      <c r="E215" s="2">
        <v>8.726851851851852E-3</v>
      </c>
      <c r="G215">
        <v>7</v>
      </c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26" activePane="bottomLeft" state="frozen"/>
      <selection pane="bottomLeft" activeCell="E54" sqref="E54"/>
    </sheetView>
  </sheetViews>
  <sheetFormatPr defaultColWidth="8.85546875" defaultRowHeight="15"/>
  <cols>
    <col min="1" max="1" width="21.7109375" customWidth="1"/>
    <col min="3" max="3" width="18.42578125" customWidth="1"/>
    <col min="5" max="5" width="19.28515625" customWidth="1"/>
    <col min="6" max="6" width="14.85546875" style="9" customWidth="1"/>
  </cols>
  <sheetData>
    <row r="1" spans="1:11">
      <c r="A1" t="s">
        <v>74</v>
      </c>
      <c r="B1" t="s">
        <v>75</v>
      </c>
      <c r="C1" t="s">
        <v>76</v>
      </c>
      <c r="D1" s="3" t="s">
        <v>180</v>
      </c>
      <c r="E1" t="s">
        <v>77</v>
      </c>
      <c r="F1" s="9" t="s">
        <v>78</v>
      </c>
      <c r="G1" t="s">
        <v>79</v>
      </c>
      <c r="H1" t="s">
        <v>9</v>
      </c>
      <c r="I1" t="s">
        <v>182</v>
      </c>
      <c r="K1" t="s">
        <v>318</v>
      </c>
    </row>
    <row r="2" spans="1:11">
      <c r="A2" s="6" t="s">
        <v>320</v>
      </c>
      <c r="B2" s="6"/>
      <c r="C2" s="6" t="s">
        <v>83</v>
      </c>
      <c r="F2" s="9">
        <v>8.0057870370370363E-2</v>
      </c>
      <c r="G2">
        <v>1</v>
      </c>
      <c r="H2">
        <v>5</v>
      </c>
      <c r="I2">
        <v>100</v>
      </c>
      <c r="J2">
        <v>115.25</v>
      </c>
      <c r="K2">
        <f>SUM(J2/$H$2)</f>
        <v>23.05</v>
      </c>
    </row>
    <row r="3" spans="1:11">
      <c r="A3" s="6" t="s">
        <v>185</v>
      </c>
      <c r="B3" s="6"/>
      <c r="C3" s="6" t="s">
        <v>313</v>
      </c>
      <c r="F3" s="9">
        <v>8.143518518518518E-2</v>
      </c>
      <c r="G3">
        <v>2</v>
      </c>
      <c r="I3">
        <v>90</v>
      </c>
      <c r="J3">
        <v>117.25</v>
      </c>
      <c r="K3">
        <f t="shared" ref="K3:K7" si="0">SUM(J3/$H$2)</f>
        <v>23.45</v>
      </c>
    </row>
    <row r="4" spans="1:11">
      <c r="A4" s="6" t="s">
        <v>185</v>
      </c>
      <c r="B4" s="6"/>
      <c r="C4" s="6" t="s">
        <v>6</v>
      </c>
      <c r="D4" s="7"/>
      <c r="E4" s="8"/>
      <c r="F4" s="10">
        <v>8.6469907407407412E-2</v>
      </c>
      <c r="G4">
        <v>3</v>
      </c>
      <c r="I4">
        <v>80</v>
      </c>
      <c r="J4">
        <v>124.5</v>
      </c>
      <c r="K4">
        <f t="shared" si="0"/>
        <v>24.9</v>
      </c>
    </row>
    <row r="5" spans="1:11">
      <c r="A5" s="6" t="s">
        <v>185</v>
      </c>
      <c r="B5" s="6"/>
      <c r="C5" s="6" t="s">
        <v>4</v>
      </c>
      <c r="F5" s="9" t="s">
        <v>13</v>
      </c>
      <c r="K5">
        <f t="shared" si="0"/>
        <v>0</v>
      </c>
    </row>
    <row r="6" spans="1:11">
      <c r="K6">
        <f t="shared" si="0"/>
        <v>0</v>
      </c>
    </row>
    <row r="7" spans="1:11">
      <c r="A7" s="6" t="s">
        <v>321</v>
      </c>
      <c r="K7">
        <f t="shared" si="0"/>
        <v>0</v>
      </c>
    </row>
    <row r="8" spans="1:11">
      <c r="C8" s="6" t="s">
        <v>15</v>
      </c>
      <c r="F8" s="11">
        <v>6.416898148148148E-2</v>
      </c>
      <c r="G8">
        <v>1</v>
      </c>
      <c r="H8">
        <v>4</v>
      </c>
      <c r="I8">
        <v>100</v>
      </c>
      <c r="J8">
        <v>92.4</v>
      </c>
      <c r="K8">
        <f>SUM(J8/$H$8)</f>
        <v>23.1</v>
      </c>
    </row>
    <row r="9" spans="1:11">
      <c r="C9" s="6" t="s">
        <v>91</v>
      </c>
      <c r="F9" s="11">
        <v>6.4166666666666664E-2</v>
      </c>
      <c r="G9">
        <v>2</v>
      </c>
      <c r="I9">
        <v>0</v>
      </c>
      <c r="J9">
        <v>92.4</v>
      </c>
      <c r="K9">
        <f t="shared" ref="K9:K21" si="1">SUM(J9/$H$8)</f>
        <v>23.1</v>
      </c>
    </row>
    <row r="10" spans="1:11">
      <c r="C10" s="6" t="s">
        <v>2</v>
      </c>
      <c r="F10" s="11">
        <v>6.4630787037037049E-2</v>
      </c>
      <c r="G10">
        <v>3</v>
      </c>
      <c r="I10">
        <v>0</v>
      </c>
      <c r="J10">
        <v>93.1</v>
      </c>
      <c r="K10">
        <f t="shared" si="1"/>
        <v>23.274999999999999</v>
      </c>
    </row>
    <row r="11" spans="1:11">
      <c r="C11" s="6" t="s">
        <v>98</v>
      </c>
      <c r="F11" s="11">
        <v>6.8657407407407403E-2</v>
      </c>
      <c r="G11">
        <v>4</v>
      </c>
      <c r="I11">
        <v>90</v>
      </c>
      <c r="J11">
        <v>98.9</v>
      </c>
      <c r="K11">
        <f t="shared" si="1"/>
        <v>24.725000000000001</v>
      </c>
    </row>
    <row r="12" spans="1:11">
      <c r="C12" s="6" t="s">
        <v>96</v>
      </c>
      <c r="F12" s="11">
        <v>7.0092592592592595E-2</v>
      </c>
      <c r="G12">
        <v>5</v>
      </c>
      <c r="I12">
        <v>80</v>
      </c>
      <c r="J12">
        <v>100.9</v>
      </c>
      <c r="K12">
        <f t="shared" si="1"/>
        <v>25.225000000000001</v>
      </c>
    </row>
    <row r="13" spans="1:11">
      <c r="C13" s="6" t="s">
        <v>314</v>
      </c>
      <c r="F13" s="11">
        <v>7.2453703703703701E-2</v>
      </c>
      <c r="G13">
        <v>6</v>
      </c>
      <c r="I13">
        <v>70</v>
      </c>
      <c r="J13">
        <v>104.3</v>
      </c>
      <c r="K13">
        <f t="shared" si="1"/>
        <v>26.074999999999999</v>
      </c>
    </row>
    <row r="14" spans="1:11">
      <c r="C14" s="6" t="s">
        <v>315</v>
      </c>
      <c r="F14" s="11">
        <v>7.2657407407407407E-2</v>
      </c>
      <c r="G14">
        <v>7</v>
      </c>
      <c r="I14">
        <v>60</v>
      </c>
      <c r="J14">
        <v>104.4</v>
      </c>
      <c r="K14">
        <f t="shared" si="1"/>
        <v>26.1</v>
      </c>
    </row>
    <row r="15" spans="1:11">
      <c r="C15" s="6" t="s">
        <v>316</v>
      </c>
      <c r="F15" s="11">
        <v>7.3923611111111107E-2</v>
      </c>
      <c r="G15">
        <v>8</v>
      </c>
      <c r="I15">
        <v>50</v>
      </c>
      <c r="J15">
        <v>106.4</v>
      </c>
      <c r="K15">
        <f t="shared" si="1"/>
        <v>26.6</v>
      </c>
    </row>
    <row r="16" spans="1:11">
      <c r="C16" s="6" t="s">
        <v>317</v>
      </c>
      <c r="F16" s="11">
        <v>7.5149305555555559E-2</v>
      </c>
      <c r="G16">
        <v>9</v>
      </c>
      <c r="I16">
        <v>40</v>
      </c>
      <c r="J16">
        <v>108.3</v>
      </c>
      <c r="K16">
        <f t="shared" si="1"/>
        <v>27.074999999999999</v>
      </c>
    </row>
    <row r="17" spans="1:11">
      <c r="C17" s="6" t="s">
        <v>99</v>
      </c>
      <c r="F17" s="11">
        <v>7.5613425925925917E-2</v>
      </c>
      <c r="G17">
        <v>10</v>
      </c>
      <c r="I17">
        <v>30</v>
      </c>
      <c r="J17">
        <v>105.9</v>
      </c>
      <c r="K17">
        <f t="shared" si="1"/>
        <v>26.475000000000001</v>
      </c>
    </row>
    <row r="18" spans="1:11">
      <c r="C18" s="6" t="s">
        <v>21</v>
      </c>
      <c r="F18" s="11">
        <v>7.7184027777777775E-2</v>
      </c>
      <c r="I18">
        <v>20</v>
      </c>
      <c r="J18">
        <v>111.1</v>
      </c>
      <c r="K18">
        <f t="shared" si="1"/>
        <v>27.774999999999999</v>
      </c>
    </row>
    <row r="19" spans="1:11">
      <c r="C19" s="6" t="s">
        <v>85</v>
      </c>
      <c r="F19" s="9" t="s">
        <v>13</v>
      </c>
      <c r="I19">
        <v>0</v>
      </c>
      <c r="J19">
        <v>0</v>
      </c>
      <c r="K19">
        <f t="shared" si="1"/>
        <v>0</v>
      </c>
    </row>
    <row r="20" spans="1:11">
      <c r="C20" s="6" t="s">
        <v>25</v>
      </c>
      <c r="F20" s="9" t="s">
        <v>13</v>
      </c>
      <c r="I20">
        <v>0</v>
      </c>
      <c r="J20">
        <v>0</v>
      </c>
      <c r="K20">
        <f t="shared" si="1"/>
        <v>0</v>
      </c>
    </row>
    <row r="21" spans="1:11">
      <c r="C21" s="6" t="s">
        <v>23</v>
      </c>
      <c r="F21" s="9" t="s">
        <v>13</v>
      </c>
      <c r="I21">
        <v>0</v>
      </c>
      <c r="J21">
        <v>0</v>
      </c>
      <c r="K21">
        <f t="shared" si="1"/>
        <v>0</v>
      </c>
    </row>
    <row r="24" spans="1:11">
      <c r="A24" t="s">
        <v>319</v>
      </c>
      <c r="C24" s="6" t="s">
        <v>322</v>
      </c>
      <c r="H24">
        <v>3</v>
      </c>
      <c r="J24">
        <v>73.900000000000006</v>
      </c>
      <c r="K24">
        <f>SUM(J24/$H$24)</f>
        <v>24.633333333333336</v>
      </c>
    </row>
    <row r="25" spans="1:11">
      <c r="C25" s="6" t="s">
        <v>26</v>
      </c>
      <c r="J25">
        <v>73.95</v>
      </c>
      <c r="K25">
        <f t="shared" ref="K25:K57" si="2">SUM(J25/$H$24)</f>
        <v>24.650000000000002</v>
      </c>
    </row>
    <row r="26" spans="1:11">
      <c r="C26" s="6" t="s">
        <v>323</v>
      </c>
      <c r="J26">
        <v>76.25</v>
      </c>
      <c r="K26">
        <f t="shared" si="2"/>
        <v>25.416666666666668</v>
      </c>
    </row>
    <row r="27" spans="1:11">
      <c r="C27" s="6" t="s">
        <v>324</v>
      </c>
      <c r="J27">
        <v>76.75</v>
      </c>
      <c r="K27">
        <f t="shared" si="2"/>
        <v>25.583333333333332</v>
      </c>
    </row>
    <row r="28" spans="1:11">
      <c r="C28" s="6" t="s">
        <v>325</v>
      </c>
      <c r="J28">
        <v>80.3</v>
      </c>
      <c r="K28">
        <f t="shared" si="2"/>
        <v>26.766666666666666</v>
      </c>
    </row>
    <row r="29" spans="1:11">
      <c r="C29" s="6" t="s">
        <v>117</v>
      </c>
      <c r="J29">
        <v>80.599999999999994</v>
      </c>
      <c r="K29">
        <f t="shared" si="2"/>
        <v>26.866666666666664</v>
      </c>
    </row>
    <row r="30" spans="1:11">
      <c r="C30" s="6" t="s">
        <v>29</v>
      </c>
      <c r="J30">
        <v>81.599999999999994</v>
      </c>
      <c r="K30">
        <f t="shared" si="2"/>
        <v>27.2</v>
      </c>
    </row>
    <row r="31" spans="1:11">
      <c r="C31" s="6" t="s">
        <v>326</v>
      </c>
      <c r="J31">
        <v>82.6</v>
      </c>
      <c r="K31">
        <f t="shared" si="2"/>
        <v>27.533333333333331</v>
      </c>
    </row>
    <row r="32" spans="1:11">
      <c r="C32" s="6" t="s">
        <v>327</v>
      </c>
      <c r="J32">
        <v>83.6</v>
      </c>
      <c r="K32">
        <f t="shared" si="2"/>
        <v>27.866666666666664</v>
      </c>
    </row>
    <row r="35" spans="1:11">
      <c r="A35" t="s">
        <v>328</v>
      </c>
      <c r="C35" s="6" t="s">
        <v>133</v>
      </c>
      <c r="H35">
        <v>3</v>
      </c>
      <c r="J35">
        <v>82.1</v>
      </c>
      <c r="K35">
        <f t="shared" si="2"/>
        <v>27.366666666666664</v>
      </c>
    </row>
    <row r="36" spans="1:11">
      <c r="C36" s="6" t="s">
        <v>132</v>
      </c>
      <c r="J36">
        <v>84.2</v>
      </c>
      <c r="K36">
        <f t="shared" si="2"/>
        <v>28.066666666666666</v>
      </c>
    </row>
    <row r="37" spans="1:11">
      <c r="C37" s="6" t="s">
        <v>151</v>
      </c>
      <c r="J37">
        <v>84.2</v>
      </c>
      <c r="K37">
        <f t="shared" si="2"/>
        <v>28.066666666666666</v>
      </c>
    </row>
    <row r="38" spans="1:11">
      <c r="C38" s="6" t="s">
        <v>135</v>
      </c>
      <c r="J38">
        <v>84.9</v>
      </c>
      <c r="K38">
        <f t="shared" si="2"/>
        <v>28.3</v>
      </c>
    </row>
    <row r="39" spans="1:11">
      <c r="C39" s="6" t="s">
        <v>134</v>
      </c>
      <c r="J39">
        <v>87.1</v>
      </c>
      <c r="K39">
        <f t="shared" si="2"/>
        <v>29.033333333333331</v>
      </c>
    </row>
    <row r="40" spans="1:11">
      <c r="C40" s="6" t="s">
        <v>142</v>
      </c>
      <c r="J40">
        <v>89.2</v>
      </c>
      <c r="K40">
        <f t="shared" si="2"/>
        <v>29.733333333333334</v>
      </c>
    </row>
    <row r="41" spans="1:11">
      <c r="C41" s="6" t="s">
        <v>329</v>
      </c>
      <c r="J41">
        <v>92.3</v>
      </c>
      <c r="K41">
        <f t="shared" si="2"/>
        <v>30.766666666666666</v>
      </c>
    </row>
    <row r="42" spans="1:11">
      <c r="C42" s="6" t="s">
        <v>330</v>
      </c>
      <c r="J42">
        <v>98.2</v>
      </c>
      <c r="K42">
        <f t="shared" si="2"/>
        <v>32.733333333333334</v>
      </c>
    </row>
    <row r="43" spans="1:11">
      <c r="C43" s="6" t="s">
        <v>146</v>
      </c>
      <c r="J43">
        <v>99.5</v>
      </c>
      <c r="K43">
        <f t="shared" si="2"/>
        <v>33.166666666666664</v>
      </c>
    </row>
    <row r="44" spans="1:11">
      <c r="C44" s="6" t="s">
        <v>331</v>
      </c>
      <c r="J44">
        <v>99.7</v>
      </c>
      <c r="K44">
        <f t="shared" si="2"/>
        <v>33.233333333333334</v>
      </c>
    </row>
    <row r="45" spans="1:11">
      <c r="C45" s="6" t="s">
        <v>141</v>
      </c>
      <c r="J45">
        <v>102.3</v>
      </c>
      <c r="K45">
        <f t="shared" si="2"/>
        <v>34.1</v>
      </c>
    </row>
    <row r="46" spans="1:11">
      <c r="C46" s="6" t="s">
        <v>39</v>
      </c>
      <c r="J46">
        <v>102.5</v>
      </c>
      <c r="K46">
        <f t="shared" si="2"/>
        <v>34.166666666666664</v>
      </c>
    </row>
    <row r="47" spans="1:11">
      <c r="C47" s="6" t="s">
        <v>332</v>
      </c>
      <c r="J47">
        <v>104.4</v>
      </c>
      <c r="K47">
        <f t="shared" si="2"/>
        <v>34.800000000000004</v>
      </c>
    </row>
    <row r="48" spans="1:11">
      <c r="C48" s="6" t="s">
        <v>333</v>
      </c>
      <c r="J48">
        <v>107.2</v>
      </c>
      <c r="K48">
        <f t="shared" si="2"/>
        <v>35.733333333333334</v>
      </c>
    </row>
    <row r="49" spans="1:11">
      <c r="C49" s="6" t="s">
        <v>150</v>
      </c>
      <c r="J49">
        <v>130.19999999999999</v>
      </c>
      <c r="K49">
        <f t="shared" si="2"/>
        <v>43.4</v>
      </c>
    </row>
    <row r="50" spans="1:11">
      <c r="C50" s="6" t="s">
        <v>152</v>
      </c>
      <c r="J50" t="s">
        <v>13</v>
      </c>
    </row>
    <row r="51" spans="1:11">
      <c r="C51" s="6" t="s">
        <v>149</v>
      </c>
      <c r="J51" t="s">
        <v>13</v>
      </c>
    </row>
    <row r="52" spans="1:11">
      <c r="C52" s="6" t="s">
        <v>334</v>
      </c>
      <c r="J52" t="s">
        <v>336</v>
      </c>
    </row>
    <row r="53" spans="1:11">
      <c r="C53" s="6" t="s">
        <v>335</v>
      </c>
      <c r="J53" t="s">
        <v>337</v>
      </c>
    </row>
    <row r="55" spans="1:11">
      <c r="A55" t="s">
        <v>338</v>
      </c>
      <c r="C55" s="6" t="s">
        <v>339</v>
      </c>
      <c r="J55">
        <v>94.9</v>
      </c>
      <c r="K55">
        <f t="shared" si="2"/>
        <v>31.633333333333336</v>
      </c>
    </row>
    <row r="56" spans="1:11">
      <c r="C56" s="6" t="s">
        <v>340</v>
      </c>
      <c r="H56">
        <v>3</v>
      </c>
      <c r="J56">
        <v>96.2</v>
      </c>
      <c r="K56">
        <f t="shared" si="2"/>
        <v>32.06666666666667</v>
      </c>
    </row>
    <row r="57" spans="1:11">
      <c r="K57">
        <f t="shared" si="2"/>
        <v>0</v>
      </c>
    </row>
    <row r="58" spans="1:11">
      <c r="A58" t="s">
        <v>343</v>
      </c>
      <c r="C58" s="6" t="s">
        <v>42</v>
      </c>
      <c r="H58">
        <v>2</v>
      </c>
      <c r="J58">
        <v>59.7</v>
      </c>
      <c r="K58">
        <f>SUM(J58/$H$58)</f>
        <v>29.85</v>
      </c>
    </row>
    <row r="59" spans="1:11">
      <c r="C59" s="6" t="s">
        <v>43</v>
      </c>
      <c r="J59">
        <v>63.1</v>
      </c>
      <c r="K59">
        <f t="shared" ref="K59:K63" si="3">SUM(J59/$H$58)</f>
        <v>31.55</v>
      </c>
    </row>
    <row r="60" spans="1:11">
      <c r="C60" s="6" t="s">
        <v>45</v>
      </c>
      <c r="J60">
        <v>70.099999999999994</v>
      </c>
      <c r="K60">
        <f t="shared" si="3"/>
        <v>35.049999999999997</v>
      </c>
    </row>
    <row r="61" spans="1:11">
      <c r="C61" s="6" t="s">
        <v>341</v>
      </c>
      <c r="J61">
        <v>70.2</v>
      </c>
      <c r="K61">
        <f t="shared" si="3"/>
        <v>35.1</v>
      </c>
    </row>
    <row r="62" spans="1:11">
      <c r="C62" s="6" t="s">
        <v>342</v>
      </c>
      <c r="J62">
        <v>79.2</v>
      </c>
      <c r="K62">
        <f t="shared" si="3"/>
        <v>39.6</v>
      </c>
    </row>
    <row r="63" spans="1:11">
      <c r="C63" s="6" t="s">
        <v>130</v>
      </c>
      <c r="J63">
        <v>85.9</v>
      </c>
      <c r="K63">
        <f t="shared" si="3"/>
        <v>42.95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topLeftCell="E1" workbookViewId="0">
      <pane ySplit="1" topLeftCell="A2" activePane="bottomLeft" state="frozen"/>
      <selection pane="bottomLeft" activeCell="N2" sqref="N2"/>
    </sheetView>
  </sheetViews>
  <sheetFormatPr defaultColWidth="8.85546875" defaultRowHeight="15"/>
  <cols>
    <col min="1" max="1" width="24.28515625" customWidth="1"/>
    <col min="2" max="2" width="33.85546875" bestFit="1" customWidth="1"/>
    <col min="3" max="3" width="28" bestFit="1" customWidth="1"/>
    <col min="4" max="4" width="34.7109375" bestFit="1" customWidth="1"/>
    <col min="5" max="5" width="32" bestFit="1" customWidth="1"/>
    <col min="6" max="6" width="24.7109375" bestFit="1" customWidth="1"/>
    <col min="7" max="7" width="10.140625" bestFit="1" customWidth="1"/>
    <col min="8" max="8" width="24.28515625" bestFit="1" customWidth="1"/>
    <col min="9" max="9" width="24.42578125" bestFit="1" customWidth="1"/>
    <col min="10" max="10" width="23.7109375" bestFit="1" customWidth="1"/>
    <col min="11" max="11" width="28.42578125" customWidth="1"/>
    <col min="12" max="12" width="12.85546875" bestFit="1" customWidth="1"/>
  </cols>
  <sheetData>
    <row r="1" spans="1:12" ht="18.75">
      <c r="A1" s="53" t="s">
        <v>76</v>
      </c>
      <c r="B1" s="53" t="s">
        <v>184</v>
      </c>
      <c r="C1" s="53" t="s">
        <v>353</v>
      </c>
      <c r="D1" s="53" t="s">
        <v>379</v>
      </c>
      <c r="E1" s="53" t="s">
        <v>395</v>
      </c>
      <c r="F1" s="53" t="s">
        <v>396</v>
      </c>
      <c r="G1" s="53" t="s">
        <v>183</v>
      </c>
      <c r="H1" s="53" t="s">
        <v>487</v>
      </c>
      <c r="I1" s="54" t="s">
        <v>417</v>
      </c>
      <c r="J1" s="82" t="s">
        <v>486</v>
      </c>
      <c r="K1" s="54" t="s">
        <v>471</v>
      </c>
      <c r="L1" s="82" t="s">
        <v>512</v>
      </c>
    </row>
    <row r="2" spans="1:12">
      <c r="A2" s="25" t="s">
        <v>1</v>
      </c>
      <c r="B2" s="25" t="s">
        <v>188</v>
      </c>
      <c r="C2" s="25">
        <v>90</v>
      </c>
      <c r="D2" s="25">
        <v>100</v>
      </c>
      <c r="E2" s="25">
        <v>100</v>
      </c>
      <c r="F2" s="25">
        <v>100</v>
      </c>
      <c r="G2" s="25">
        <v>440</v>
      </c>
      <c r="H2" s="57">
        <v>50</v>
      </c>
      <c r="I2" s="76" t="s">
        <v>418</v>
      </c>
      <c r="J2" s="76">
        <v>1</v>
      </c>
      <c r="K2" s="42" t="s">
        <v>488</v>
      </c>
      <c r="L2" s="92"/>
    </row>
    <row r="3" spans="1:12">
      <c r="A3" s="25" t="s">
        <v>193</v>
      </c>
      <c r="B3" s="25" t="s">
        <v>188</v>
      </c>
      <c r="C3" s="25">
        <v>70</v>
      </c>
      <c r="D3" s="25"/>
      <c r="E3" s="25"/>
      <c r="F3" s="25"/>
      <c r="G3" s="25">
        <f t="shared" ref="G3:G87" si="0">SUM(C3:F3)</f>
        <v>70</v>
      </c>
      <c r="H3" s="57"/>
      <c r="I3" s="76" t="s">
        <v>447</v>
      </c>
      <c r="J3" s="76"/>
      <c r="K3" s="42" t="s">
        <v>489</v>
      </c>
      <c r="L3" s="92"/>
    </row>
    <row r="4" spans="1:12">
      <c r="A4" s="25" t="s">
        <v>5</v>
      </c>
      <c r="B4" s="25" t="s">
        <v>188</v>
      </c>
      <c r="C4" s="25"/>
      <c r="D4" s="25"/>
      <c r="E4" s="25"/>
      <c r="F4" s="25">
        <v>80</v>
      </c>
      <c r="G4" s="25">
        <f t="shared" si="0"/>
        <v>80</v>
      </c>
      <c r="H4" s="57"/>
      <c r="I4" s="76" t="s">
        <v>420</v>
      </c>
      <c r="J4" s="76"/>
      <c r="K4" s="42" t="s">
        <v>490</v>
      </c>
      <c r="L4" s="92">
        <v>3</v>
      </c>
    </row>
    <row r="5" spans="1:12">
      <c r="A5" s="25" t="s">
        <v>381</v>
      </c>
      <c r="B5" s="26" t="s">
        <v>188</v>
      </c>
      <c r="C5" s="26"/>
      <c r="D5" s="26">
        <v>70</v>
      </c>
      <c r="E5" s="26">
        <v>70</v>
      </c>
      <c r="F5" s="26">
        <v>90</v>
      </c>
      <c r="G5" s="25">
        <v>230</v>
      </c>
      <c r="H5" s="58"/>
      <c r="I5" s="76" t="s">
        <v>419</v>
      </c>
      <c r="J5" s="76"/>
      <c r="K5" s="42" t="s">
        <v>491</v>
      </c>
      <c r="L5" s="92">
        <v>2</v>
      </c>
    </row>
    <row r="6" spans="1:12">
      <c r="A6" s="25" t="s">
        <v>15</v>
      </c>
      <c r="B6" s="26" t="s">
        <v>188</v>
      </c>
      <c r="C6" s="26">
        <v>80</v>
      </c>
      <c r="D6" s="26">
        <v>90</v>
      </c>
      <c r="E6" s="26">
        <v>80</v>
      </c>
      <c r="F6" s="26">
        <v>60</v>
      </c>
      <c r="G6" s="25">
        <v>360</v>
      </c>
      <c r="H6" s="58">
        <v>50</v>
      </c>
      <c r="I6" s="76" t="s">
        <v>419</v>
      </c>
      <c r="J6" s="76">
        <v>2</v>
      </c>
      <c r="K6" s="42" t="s">
        <v>492</v>
      </c>
      <c r="L6" s="92">
        <v>1</v>
      </c>
    </row>
    <row r="7" spans="1:12">
      <c r="A7" s="25" t="s">
        <v>359</v>
      </c>
      <c r="B7" s="25" t="s">
        <v>188</v>
      </c>
      <c r="C7" s="25">
        <v>50</v>
      </c>
      <c r="D7" s="25">
        <v>60</v>
      </c>
      <c r="E7" s="25"/>
      <c r="F7" s="25"/>
      <c r="G7" s="25">
        <f t="shared" si="0"/>
        <v>110</v>
      </c>
      <c r="H7" s="57"/>
      <c r="I7" s="76" t="s">
        <v>420</v>
      </c>
      <c r="J7" s="76"/>
      <c r="K7" s="42" t="s">
        <v>493</v>
      </c>
      <c r="L7" s="92"/>
    </row>
    <row r="8" spans="1:12">
      <c r="A8" s="25" t="s">
        <v>358</v>
      </c>
      <c r="B8" s="25" t="s">
        <v>188</v>
      </c>
      <c r="C8" s="25">
        <v>100</v>
      </c>
      <c r="D8" s="25"/>
      <c r="E8" s="25"/>
      <c r="F8" s="25"/>
      <c r="G8" s="25">
        <f t="shared" si="0"/>
        <v>100</v>
      </c>
      <c r="H8" s="57"/>
      <c r="I8" s="76" t="s">
        <v>446</v>
      </c>
      <c r="J8" s="76"/>
      <c r="K8" s="42" t="s">
        <v>494</v>
      </c>
      <c r="L8" s="92"/>
    </row>
    <row r="9" spans="1:12">
      <c r="A9" s="25" t="s">
        <v>6</v>
      </c>
      <c r="B9" s="25" t="s">
        <v>188</v>
      </c>
      <c r="C9" s="25">
        <v>60</v>
      </c>
      <c r="D9" s="25">
        <v>80</v>
      </c>
      <c r="E9" s="25">
        <v>90</v>
      </c>
      <c r="F9" s="25"/>
      <c r="G9" s="25">
        <f t="shared" si="0"/>
        <v>230</v>
      </c>
      <c r="H9" s="57"/>
      <c r="I9" s="76" t="s">
        <v>421</v>
      </c>
      <c r="J9" s="76">
        <v>3</v>
      </c>
      <c r="K9" s="42" t="s">
        <v>495</v>
      </c>
      <c r="L9" s="92"/>
    </row>
    <row r="10" spans="1:12">
      <c r="A10" s="25" t="s">
        <v>83</v>
      </c>
      <c r="B10" s="25" t="s">
        <v>188</v>
      </c>
      <c r="C10" s="25"/>
      <c r="D10" s="25"/>
      <c r="E10" s="25"/>
      <c r="F10" s="25">
        <v>70</v>
      </c>
      <c r="G10" s="25">
        <f t="shared" si="0"/>
        <v>70</v>
      </c>
      <c r="H10" s="57"/>
      <c r="I10" s="76" t="s">
        <v>418</v>
      </c>
      <c r="J10" s="76"/>
      <c r="K10" s="42" t="s">
        <v>496</v>
      </c>
      <c r="L10" s="92"/>
    </row>
    <row r="11" spans="1:12">
      <c r="A11" s="25" t="s">
        <v>92</v>
      </c>
      <c r="B11" s="25" t="s">
        <v>188</v>
      </c>
      <c r="C11" s="25"/>
      <c r="D11" s="25">
        <v>60</v>
      </c>
      <c r="E11" s="25">
        <v>60</v>
      </c>
      <c r="F11" s="25"/>
      <c r="G11" s="25">
        <f t="shared" si="0"/>
        <v>120</v>
      </c>
      <c r="H11" s="57"/>
      <c r="I11" s="76" t="s">
        <v>419</v>
      </c>
      <c r="J11" s="76"/>
      <c r="K11" s="42" t="s">
        <v>497</v>
      </c>
      <c r="L11" s="92"/>
    </row>
    <row r="12" spans="1:12">
      <c r="A12" s="39"/>
      <c r="B12" s="39"/>
      <c r="C12" s="39"/>
      <c r="D12" s="39"/>
      <c r="E12" s="39"/>
      <c r="F12" s="39"/>
      <c r="G12" s="39">
        <f t="shared" si="0"/>
        <v>0</v>
      </c>
      <c r="H12" s="59"/>
      <c r="I12" s="39"/>
      <c r="J12" s="39"/>
      <c r="K12" s="42" t="s">
        <v>498</v>
      </c>
      <c r="L12" s="92"/>
    </row>
    <row r="13" spans="1:12">
      <c r="A13" s="40" t="s">
        <v>382</v>
      </c>
      <c r="B13" s="40" t="s">
        <v>383</v>
      </c>
      <c r="C13" s="40"/>
      <c r="D13" s="40">
        <v>100</v>
      </c>
      <c r="E13" s="40"/>
      <c r="F13" s="40"/>
      <c r="G13" s="40">
        <f t="shared" si="0"/>
        <v>100</v>
      </c>
      <c r="H13" s="60"/>
      <c r="I13" s="77" t="s">
        <v>420</v>
      </c>
      <c r="J13" s="77">
        <v>1</v>
      </c>
      <c r="K13" s="42" t="s">
        <v>499</v>
      </c>
      <c r="L13" s="92"/>
    </row>
    <row r="14" spans="1:12">
      <c r="A14" s="12"/>
      <c r="B14" s="12"/>
      <c r="C14" s="12"/>
      <c r="D14" s="12"/>
      <c r="E14" s="12"/>
      <c r="F14" s="12"/>
      <c r="G14" s="12"/>
      <c r="H14" s="61"/>
      <c r="I14" s="12"/>
      <c r="J14" s="12"/>
      <c r="K14" s="42" t="s">
        <v>500</v>
      </c>
      <c r="L14" s="92"/>
    </row>
    <row r="15" spans="1:12">
      <c r="A15" s="22" t="s">
        <v>322</v>
      </c>
      <c r="B15" s="22" t="s">
        <v>362</v>
      </c>
      <c r="C15" s="22">
        <v>70</v>
      </c>
      <c r="D15" s="22">
        <v>60</v>
      </c>
      <c r="E15" s="22"/>
      <c r="F15" s="22"/>
      <c r="G15" s="22">
        <f t="shared" si="0"/>
        <v>130</v>
      </c>
      <c r="H15" s="62"/>
      <c r="I15" s="22" t="s">
        <v>419</v>
      </c>
      <c r="J15" s="22"/>
      <c r="K15" s="42" t="s">
        <v>501</v>
      </c>
      <c r="L15" s="92"/>
    </row>
    <row r="16" spans="1:12">
      <c r="A16" s="22" t="s">
        <v>411</v>
      </c>
      <c r="B16" s="22" t="s">
        <v>362</v>
      </c>
      <c r="C16" s="22"/>
      <c r="D16" s="22"/>
      <c r="E16" s="22"/>
      <c r="F16" s="22">
        <v>40</v>
      </c>
      <c r="G16" s="22">
        <v>40</v>
      </c>
      <c r="H16" s="62"/>
      <c r="I16" s="83" t="s">
        <v>458</v>
      </c>
      <c r="J16" s="22"/>
      <c r="K16" s="42" t="s">
        <v>502</v>
      </c>
      <c r="L16" s="92"/>
    </row>
    <row r="17" spans="1:12">
      <c r="A17" s="22" t="s">
        <v>387</v>
      </c>
      <c r="B17" s="22" t="s">
        <v>362</v>
      </c>
      <c r="C17" s="22" t="s">
        <v>473</v>
      </c>
      <c r="D17" s="22" t="s">
        <v>472</v>
      </c>
      <c r="E17" s="22" t="s">
        <v>472</v>
      </c>
      <c r="F17" s="22">
        <v>100</v>
      </c>
      <c r="G17" s="22">
        <v>360</v>
      </c>
      <c r="H17" s="62">
        <v>50</v>
      </c>
      <c r="I17" s="22" t="s">
        <v>422</v>
      </c>
      <c r="J17" s="22">
        <v>2</v>
      </c>
      <c r="K17" s="42" t="s">
        <v>503</v>
      </c>
      <c r="L17" s="92"/>
    </row>
    <row r="18" spans="1:12">
      <c r="A18" s="22" t="s">
        <v>16</v>
      </c>
      <c r="B18" s="22" t="s">
        <v>187</v>
      </c>
      <c r="C18" s="22">
        <v>80</v>
      </c>
      <c r="D18" s="22"/>
      <c r="E18" s="22"/>
      <c r="F18" s="22">
        <v>90</v>
      </c>
      <c r="G18" s="22">
        <f t="shared" si="0"/>
        <v>170</v>
      </c>
      <c r="H18" s="62"/>
      <c r="I18" s="22" t="s">
        <v>423</v>
      </c>
      <c r="J18" s="22"/>
      <c r="K18" s="42" t="s">
        <v>504</v>
      </c>
      <c r="L18" s="92"/>
    </row>
    <row r="19" spans="1:12">
      <c r="A19" s="22" t="s">
        <v>384</v>
      </c>
      <c r="B19" s="22" t="s">
        <v>187</v>
      </c>
      <c r="C19" s="22"/>
      <c r="D19" s="22">
        <v>100</v>
      </c>
      <c r="E19" s="22"/>
      <c r="F19" s="22"/>
      <c r="G19" s="22">
        <f t="shared" si="0"/>
        <v>100</v>
      </c>
      <c r="H19" s="62"/>
      <c r="I19" s="22" t="s">
        <v>424</v>
      </c>
      <c r="J19" s="22"/>
      <c r="K19" s="42" t="s">
        <v>505</v>
      </c>
      <c r="L19" s="92"/>
    </row>
    <row r="20" spans="1:12">
      <c r="A20" s="22" t="s">
        <v>18</v>
      </c>
      <c r="B20" s="22" t="s">
        <v>187</v>
      </c>
      <c r="C20" s="22">
        <v>30</v>
      </c>
      <c r="D20" s="22"/>
      <c r="E20" s="22"/>
      <c r="F20" s="22">
        <v>70</v>
      </c>
      <c r="G20" s="22">
        <f t="shared" si="0"/>
        <v>100</v>
      </c>
      <c r="H20" s="62"/>
      <c r="I20" s="22" t="s">
        <v>425</v>
      </c>
      <c r="J20" s="22"/>
      <c r="K20" s="42" t="s">
        <v>506</v>
      </c>
      <c r="L20" s="92"/>
    </row>
    <row r="21" spans="1:12">
      <c r="A21" s="22" t="s">
        <v>23</v>
      </c>
      <c r="B21" s="23" t="s">
        <v>187</v>
      </c>
      <c r="C21" s="24">
        <v>100</v>
      </c>
      <c r="D21" s="24">
        <v>80</v>
      </c>
      <c r="E21" s="24">
        <v>100</v>
      </c>
      <c r="F21" s="24">
        <v>100</v>
      </c>
      <c r="G21" s="22">
        <v>430</v>
      </c>
      <c r="H21" s="24">
        <v>50</v>
      </c>
      <c r="I21" s="22" t="s">
        <v>426</v>
      </c>
      <c r="J21" s="22">
        <v>1</v>
      </c>
      <c r="K21" s="42" t="s">
        <v>508</v>
      </c>
      <c r="L21" s="92"/>
    </row>
    <row r="22" spans="1:12">
      <c r="A22" s="22" t="s">
        <v>364</v>
      </c>
      <c r="B22" s="22" t="s">
        <v>362</v>
      </c>
      <c r="C22" s="22">
        <v>50</v>
      </c>
      <c r="D22" s="22">
        <v>50</v>
      </c>
      <c r="E22" s="22"/>
      <c r="F22" s="22"/>
      <c r="G22" s="22">
        <f t="shared" si="0"/>
        <v>100</v>
      </c>
      <c r="H22" s="62"/>
      <c r="I22" s="22" t="s">
        <v>447</v>
      </c>
      <c r="J22" s="22"/>
      <c r="K22" s="93" t="s">
        <v>509</v>
      </c>
      <c r="L22" s="92"/>
    </row>
    <row r="23" spans="1:12">
      <c r="A23" s="22" t="s">
        <v>397</v>
      </c>
      <c r="B23" s="22" t="s">
        <v>362</v>
      </c>
      <c r="C23" s="22">
        <v>40</v>
      </c>
      <c r="D23" s="22"/>
      <c r="E23" s="22">
        <v>90</v>
      </c>
      <c r="F23" s="22"/>
      <c r="G23" s="22">
        <f t="shared" si="0"/>
        <v>130</v>
      </c>
      <c r="H23" s="62"/>
      <c r="I23" s="22" t="s">
        <v>419</v>
      </c>
      <c r="J23" s="22"/>
      <c r="K23" s="42" t="s">
        <v>510</v>
      </c>
      <c r="L23" s="92"/>
    </row>
    <row r="24" spans="1:12">
      <c r="A24" s="22" t="s">
        <v>365</v>
      </c>
      <c r="B24" s="22" t="s">
        <v>362</v>
      </c>
      <c r="C24" s="22">
        <v>20</v>
      </c>
      <c r="D24" s="22"/>
      <c r="E24" s="22">
        <v>80</v>
      </c>
      <c r="F24" s="22">
        <v>80</v>
      </c>
      <c r="G24" s="22">
        <f t="shared" si="0"/>
        <v>180</v>
      </c>
      <c r="H24" s="62"/>
      <c r="I24" s="83" t="s">
        <v>458</v>
      </c>
      <c r="J24" s="22">
        <v>3</v>
      </c>
      <c r="K24" s="42" t="s">
        <v>511</v>
      </c>
      <c r="L24" s="92"/>
    </row>
    <row r="25" spans="1:12">
      <c r="A25" s="22" t="s">
        <v>97</v>
      </c>
      <c r="B25" s="22" t="s">
        <v>187</v>
      </c>
      <c r="C25" s="22">
        <v>60</v>
      </c>
      <c r="D25" s="22">
        <v>70</v>
      </c>
      <c r="E25" s="22"/>
      <c r="F25" s="22"/>
      <c r="G25" s="22">
        <f t="shared" si="0"/>
        <v>130</v>
      </c>
      <c r="H25" s="62"/>
      <c r="I25" s="22" t="s">
        <v>420</v>
      </c>
      <c r="J25" s="22"/>
      <c r="K25" s="42"/>
    </row>
    <row r="26" spans="1:12">
      <c r="A26" s="22" t="s">
        <v>99</v>
      </c>
      <c r="B26" s="22" t="s">
        <v>187</v>
      </c>
      <c r="C26" s="22"/>
      <c r="D26" s="22">
        <v>20</v>
      </c>
      <c r="E26" s="22"/>
      <c r="F26" s="22">
        <v>50</v>
      </c>
      <c r="G26" s="22">
        <f t="shared" si="0"/>
        <v>70</v>
      </c>
      <c r="H26" s="62"/>
      <c r="I26" s="83" t="s">
        <v>458</v>
      </c>
      <c r="J26" s="22"/>
      <c r="K26" s="42"/>
    </row>
    <row r="27" spans="1:12">
      <c r="A27" s="22" t="s">
        <v>26</v>
      </c>
      <c r="B27" s="22" t="s">
        <v>362</v>
      </c>
      <c r="C27" s="22"/>
      <c r="D27" s="22">
        <v>30</v>
      </c>
      <c r="E27" s="22"/>
      <c r="F27" s="22"/>
      <c r="G27" s="22">
        <f t="shared" si="0"/>
        <v>30</v>
      </c>
      <c r="H27" s="62"/>
      <c r="I27" s="22" t="s">
        <v>427</v>
      </c>
      <c r="J27" s="22"/>
      <c r="K27" s="42"/>
    </row>
    <row r="28" spans="1:12">
      <c r="A28" s="22" t="s">
        <v>428</v>
      </c>
      <c r="B28" s="22" t="s">
        <v>187</v>
      </c>
      <c r="C28" s="22">
        <v>10</v>
      </c>
      <c r="D28" s="22">
        <v>40</v>
      </c>
      <c r="E28" s="22"/>
      <c r="F28" s="22">
        <v>60</v>
      </c>
      <c r="G28" s="22">
        <f t="shared" si="0"/>
        <v>110</v>
      </c>
      <c r="H28" s="62"/>
      <c r="I28" s="22" t="s">
        <v>418</v>
      </c>
      <c r="J28" s="22"/>
      <c r="K28" s="42"/>
    </row>
    <row r="29" spans="1:12">
      <c r="A29" s="41" t="s">
        <v>25</v>
      </c>
      <c r="B29" s="22" t="s">
        <v>362</v>
      </c>
      <c r="C29" s="22"/>
      <c r="D29" s="22">
        <v>10</v>
      </c>
      <c r="E29" s="22"/>
      <c r="F29" s="22"/>
      <c r="G29" s="22">
        <v>10</v>
      </c>
      <c r="H29" s="62"/>
      <c r="I29" s="22" t="s">
        <v>419</v>
      </c>
      <c r="J29" s="22"/>
      <c r="K29" s="42"/>
    </row>
    <row r="30" spans="1:12">
      <c r="A30" s="22" t="s">
        <v>363</v>
      </c>
      <c r="B30" s="22" t="s">
        <v>362</v>
      </c>
      <c r="C30" s="22">
        <v>90</v>
      </c>
      <c r="D30" s="22">
        <v>90</v>
      </c>
      <c r="E30" s="22"/>
      <c r="F30" s="22"/>
      <c r="G30" s="22">
        <f t="shared" si="0"/>
        <v>180</v>
      </c>
      <c r="H30" s="62"/>
      <c r="I30" s="22" t="s">
        <v>420</v>
      </c>
      <c r="J30" s="22"/>
      <c r="K30" s="42"/>
    </row>
    <row r="31" spans="1:12">
      <c r="A31" s="42"/>
      <c r="B31" s="42"/>
      <c r="C31" s="42"/>
      <c r="D31" s="42"/>
      <c r="E31" s="42"/>
      <c r="F31" s="42"/>
      <c r="G31" s="42">
        <f t="shared" si="0"/>
        <v>0</v>
      </c>
      <c r="H31" s="63"/>
      <c r="I31" s="42"/>
      <c r="J31" s="42"/>
      <c r="K31" s="42"/>
    </row>
    <row r="32" spans="1:12">
      <c r="A32" s="43" t="s">
        <v>360</v>
      </c>
      <c r="B32" s="44" t="s">
        <v>361</v>
      </c>
      <c r="C32" s="44">
        <v>100</v>
      </c>
      <c r="D32" s="44">
        <v>100</v>
      </c>
      <c r="E32" s="44">
        <v>100</v>
      </c>
      <c r="F32" s="44">
        <v>100</v>
      </c>
      <c r="G32" s="27">
        <v>450</v>
      </c>
      <c r="H32" s="64">
        <v>50</v>
      </c>
      <c r="I32" s="27" t="s">
        <v>448</v>
      </c>
      <c r="J32" s="27">
        <v>1</v>
      </c>
      <c r="K32" s="42"/>
    </row>
    <row r="33" spans="1:11">
      <c r="A33" s="43" t="s">
        <v>389</v>
      </c>
      <c r="B33" s="44" t="s">
        <v>386</v>
      </c>
      <c r="C33" s="44"/>
      <c r="D33" s="44" t="s">
        <v>472</v>
      </c>
      <c r="E33" s="44">
        <v>90</v>
      </c>
      <c r="F33" s="44"/>
      <c r="G33" s="27">
        <v>160</v>
      </c>
      <c r="H33" s="64"/>
      <c r="I33" s="27" t="s">
        <v>421</v>
      </c>
      <c r="J33" s="27">
        <v>2</v>
      </c>
      <c r="K33" s="42"/>
    </row>
    <row r="34" spans="1:11">
      <c r="A34" s="27" t="s">
        <v>385</v>
      </c>
      <c r="B34" s="27" t="s">
        <v>386</v>
      </c>
      <c r="C34" s="27"/>
      <c r="D34" s="27">
        <v>90</v>
      </c>
      <c r="E34" s="27"/>
      <c r="F34" s="27"/>
      <c r="G34" s="27">
        <f t="shared" si="0"/>
        <v>90</v>
      </c>
      <c r="H34" s="65"/>
      <c r="I34" s="27" t="s">
        <v>429</v>
      </c>
      <c r="J34" s="27">
        <v>3</v>
      </c>
      <c r="K34" s="42"/>
    </row>
    <row r="35" spans="1:11">
      <c r="A35" s="12"/>
      <c r="B35" s="12"/>
      <c r="C35" s="12"/>
      <c r="D35" s="12"/>
      <c r="E35" s="12"/>
      <c r="F35" s="12"/>
      <c r="G35" s="12">
        <f t="shared" si="0"/>
        <v>0</v>
      </c>
      <c r="H35" s="61"/>
      <c r="I35" s="42"/>
      <c r="J35" s="42"/>
      <c r="K35" s="42"/>
    </row>
    <row r="36" spans="1:11" s="56" customFormat="1">
      <c r="A36" s="20" t="s">
        <v>387</v>
      </c>
      <c r="B36" s="21" t="s">
        <v>186</v>
      </c>
      <c r="C36" s="21"/>
      <c r="D36" s="21">
        <v>100</v>
      </c>
      <c r="E36" s="21">
        <v>100</v>
      </c>
      <c r="F36" s="21"/>
      <c r="G36" s="21" t="s">
        <v>474</v>
      </c>
      <c r="H36" s="66"/>
      <c r="I36" s="21" t="s">
        <v>432</v>
      </c>
      <c r="J36" s="21"/>
      <c r="K36" s="42"/>
    </row>
    <row r="37" spans="1:11">
      <c r="A37" s="21" t="s">
        <v>388</v>
      </c>
      <c r="B37" s="21" t="s">
        <v>186</v>
      </c>
      <c r="C37" s="21"/>
      <c r="D37" s="21">
        <v>90</v>
      </c>
      <c r="E37" s="21"/>
      <c r="F37" s="21"/>
      <c r="G37" s="21">
        <f t="shared" si="0"/>
        <v>90</v>
      </c>
      <c r="H37" s="66"/>
      <c r="I37" s="21" t="s">
        <v>448</v>
      </c>
      <c r="J37" s="21"/>
      <c r="K37" s="42"/>
    </row>
    <row r="38" spans="1:11">
      <c r="A38" s="21" t="s">
        <v>369</v>
      </c>
      <c r="B38" s="21" t="s">
        <v>186</v>
      </c>
      <c r="C38" s="21"/>
      <c r="D38" s="21"/>
      <c r="E38" s="21">
        <v>70</v>
      </c>
      <c r="F38" s="21">
        <v>70</v>
      </c>
      <c r="G38" s="21">
        <f t="shared" si="0"/>
        <v>140</v>
      </c>
      <c r="H38" s="66"/>
      <c r="I38" s="21" t="s">
        <v>418</v>
      </c>
      <c r="J38" s="21"/>
      <c r="K38" s="42"/>
    </row>
    <row r="39" spans="1:11">
      <c r="A39" s="21" t="s">
        <v>357</v>
      </c>
      <c r="B39" s="21" t="s">
        <v>186</v>
      </c>
      <c r="C39" s="21">
        <v>70</v>
      </c>
      <c r="D39" s="21">
        <v>70</v>
      </c>
      <c r="E39" s="21"/>
      <c r="F39" s="21"/>
      <c r="G39" s="21">
        <f t="shared" si="0"/>
        <v>140</v>
      </c>
      <c r="H39" s="66"/>
      <c r="I39" s="21" t="s">
        <v>419</v>
      </c>
      <c r="J39" s="21"/>
      <c r="K39" s="42"/>
    </row>
    <row r="40" spans="1:11">
      <c r="A40" s="21" t="s">
        <v>20</v>
      </c>
      <c r="B40" s="21" t="s">
        <v>186</v>
      </c>
      <c r="C40" s="21">
        <v>40</v>
      </c>
      <c r="D40" s="21"/>
      <c r="E40" s="21"/>
      <c r="F40" s="21"/>
      <c r="G40" s="21">
        <f>SUM(C40:F40)</f>
        <v>40</v>
      </c>
      <c r="H40" s="66"/>
      <c r="I40" s="21" t="s">
        <v>430</v>
      </c>
      <c r="J40" s="21"/>
      <c r="K40" s="42"/>
    </row>
    <row r="41" spans="1:11">
      <c r="A41" s="21" t="s">
        <v>40</v>
      </c>
      <c r="B41" s="21" t="s">
        <v>186</v>
      </c>
      <c r="C41" s="21">
        <v>20</v>
      </c>
      <c r="D41" s="21">
        <v>30</v>
      </c>
      <c r="E41" s="21"/>
      <c r="F41" s="21">
        <v>100</v>
      </c>
      <c r="G41" s="21">
        <f>SUM(C41:F41)</f>
        <v>150</v>
      </c>
      <c r="H41" s="66"/>
      <c r="I41" s="21" t="s">
        <v>418</v>
      </c>
      <c r="J41" s="21">
        <v>2</v>
      </c>
      <c r="K41" s="42"/>
    </row>
    <row r="42" spans="1:11">
      <c r="A42" s="21" t="s">
        <v>132</v>
      </c>
      <c r="B42" s="21" t="s">
        <v>186</v>
      </c>
      <c r="C42" s="21"/>
      <c r="D42" s="21">
        <v>60</v>
      </c>
      <c r="E42" s="21"/>
      <c r="F42" s="21">
        <v>80</v>
      </c>
      <c r="G42" s="21">
        <f t="shared" si="0"/>
        <v>140</v>
      </c>
      <c r="H42" s="66"/>
      <c r="I42" s="84" t="s">
        <v>458</v>
      </c>
      <c r="J42" s="21"/>
      <c r="K42" s="42"/>
    </row>
    <row r="43" spans="1:11">
      <c r="A43" s="21" t="s">
        <v>133</v>
      </c>
      <c r="B43" s="21" t="s">
        <v>186</v>
      </c>
      <c r="C43" s="21"/>
      <c r="D43" s="21">
        <v>20</v>
      </c>
      <c r="E43" s="21">
        <v>80</v>
      </c>
      <c r="F43" s="21">
        <v>40</v>
      </c>
      <c r="G43" s="21">
        <f t="shared" si="0"/>
        <v>140</v>
      </c>
      <c r="H43" s="66"/>
      <c r="I43" s="21" t="s">
        <v>420</v>
      </c>
      <c r="J43" s="21">
        <v>3</v>
      </c>
      <c r="K43" s="42"/>
    </row>
    <row r="44" spans="1:11">
      <c r="A44" s="21" t="s">
        <v>101</v>
      </c>
      <c r="B44" s="21" t="s">
        <v>186</v>
      </c>
      <c r="C44" s="21"/>
      <c r="D44" s="21">
        <v>10</v>
      </c>
      <c r="E44" s="21"/>
      <c r="F44" s="21">
        <v>10</v>
      </c>
      <c r="G44" s="21">
        <f t="shared" si="0"/>
        <v>20</v>
      </c>
      <c r="H44" s="66"/>
      <c r="I44" s="21" t="s">
        <v>420</v>
      </c>
      <c r="J44" s="21"/>
      <c r="K44" s="42"/>
    </row>
    <row r="45" spans="1:11">
      <c r="A45" s="21" t="s">
        <v>370</v>
      </c>
      <c r="B45" s="21" t="s">
        <v>186</v>
      </c>
      <c r="C45" s="21"/>
      <c r="D45" s="21"/>
      <c r="E45" s="21">
        <v>50</v>
      </c>
      <c r="F45" s="21"/>
      <c r="G45" s="21">
        <f t="shared" si="0"/>
        <v>50</v>
      </c>
      <c r="H45" s="66"/>
      <c r="I45" s="21" t="s">
        <v>431</v>
      </c>
      <c r="J45" s="21"/>
      <c r="K45" s="42"/>
    </row>
    <row r="46" spans="1:11">
      <c r="A46" s="21" t="s">
        <v>135</v>
      </c>
      <c r="B46" s="21" t="s">
        <v>186</v>
      </c>
      <c r="C46" s="21"/>
      <c r="D46" s="21"/>
      <c r="E46" s="21">
        <v>40</v>
      </c>
      <c r="F46" s="21"/>
      <c r="G46" s="21">
        <f t="shared" si="0"/>
        <v>40</v>
      </c>
      <c r="H46" s="66"/>
      <c r="I46" s="21" t="s">
        <v>430</v>
      </c>
      <c r="J46" s="21"/>
      <c r="K46" s="42"/>
    </row>
    <row r="47" spans="1:11">
      <c r="A47" s="21" t="s">
        <v>398</v>
      </c>
      <c r="B47" s="21" t="s">
        <v>186</v>
      </c>
      <c r="C47" s="21"/>
      <c r="D47" s="21"/>
      <c r="E47" s="21">
        <v>30</v>
      </c>
      <c r="F47" s="21"/>
      <c r="G47" s="21">
        <f t="shared" si="0"/>
        <v>30</v>
      </c>
      <c r="H47" s="66"/>
      <c r="I47" s="21" t="s">
        <v>432</v>
      </c>
      <c r="J47" s="21"/>
      <c r="K47" s="42"/>
    </row>
    <row r="48" spans="1:11">
      <c r="A48" s="21" t="s">
        <v>399</v>
      </c>
      <c r="B48" s="21" t="s">
        <v>186</v>
      </c>
      <c r="C48" s="21">
        <v>30</v>
      </c>
      <c r="D48" s="21"/>
      <c r="E48" s="21">
        <v>20</v>
      </c>
      <c r="F48" s="21"/>
      <c r="G48" s="21">
        <f t="shared" si="0"/>
        <v>50</v>
      </c>
      <c r="H48" s="66"/>
      <c r="I48" s="21" t="s">
        <v>440</v>
      </c>
      <c r="J48" s="21"/>
      <c r="K48" s="42"/>
    </row>
    <row r="49" spans="1:11">
      <c r="A49" s="21" t="s">
        <v>28</v>
      </c>
      <c r="B49" s="21" t="s">
        <v>186</v>
      </c>
      <c r="C49" s="21"/>
      <c r="D49" s="21"/>
      <c r="E49" s="21"/>
      <c r="F49" s="21">
        <v>90</v>
      </c>
      <c r="G49" s="21">
        <f t="shared" si="0"/>
        <v>90</v>
      </c>
      <c r="H49" s="66"/>
      <c r="I49" s="21" t="s">
        <v>466</v>
      </c>
      <c r="J49" s="21"/>
      <c r="K49" s="42"/>
    </row>
    <row r="50" spans="1:11">
      <c r="A50" s="21" t="s">
        <v>151</v>
      </c>
      <c r="B50" s="21" t="s">
        <v>186</v>
      </c>
      <c r="C50" s="21"/>
      <c r="D50" s="21"/>
      <c r="E50" s="21">
        <v>60</v>
      </c>
      <c r="F50" s="21">
        <v>60</v>
      </c>
      <c r="G50" s="21">
        <f t="shared" si="0"/>
        <v>120</v>
      </c>
      <c r="H50" s="66"/>
      <c r="I50" s="21" t="s">
        <v>433</v>
      </c>
      <c r="J50" s="21"/>
      <c r="K50" s="42"/>
    </row>
    <row r="51" spans="1:11">
      <c r="A51" s="21" t="s">
        <v>356</v>
      </c>
      <c r="B51" s="21" t="s">
        <v>186</v>
      </c>
      <c r="C51" s="21">
        <v>90</v>
      </c>
      <c r="D51" s="21"/>
      <c r="E51" s="21"/>
      <c r="F51" s="21"/>
      <c r="G51" s="21">
        <f t="shared" si="0"/>
        <v>90</v>
      </c>
      <c r="H51" s="66"/>
      <c r="I51" s="21" t="s">
        <v>448</v>
      </c>
      <c r="J51" s="21"/>
      <c r="K51" s="42"/>
    </row>
    <row r="52" spans="1:11">
      <c r="A52" s="21" t="s">
        <v>35</v>
      </c>
      <c r="B52" s="21" t="s">
        <v>186</v>
      </c>
      <c r="C52" s="21"/>
      <c r="D52" s="21">
        <v>80</v>
      </c>
      <c r="E52" s="21">
        <v>90</v>
      </c>
      <c r="F52" s="21">
        <v>50</v>
      </c>
      <c r="G52" s="21">
        <f t="shared" si="0"/>
        <v>220</v>
      </c>
      <c r="H52" s="66"/>
      <c r="I52" s="21" t="s">
        <v>433</v>
      </c>
      <c r="J52" s="21">
        <v>1</v>
      </c>
      <c r="K52" s="42"/>
    </row>
    <row r="53" spans="1:11">
      <c r="A53" s="21" t="s">
        <v>116</v>
      </c>
      <c r="B53" s="21" t="s">
        <v>186</v>
      </c>
      <c r="C53" s="21">
        <v>50</v>
      </c>
      <c r="D53" s="21">
        <v>50</v>
      </c>
      <c r="E53" s="21"/>
      <c r="F53" s="21"/>
      <c r="G53" s="21">
        <f t="shared" si="0"/>
        <v>100</v>
      </c>
      <c r="H53" s="66"/>
      <c r="I53" s="21" t="s">
        <v>447</v>
      </c>
      <c r="J53" s="21"/>
      <c r="K53" s="42"/>
    </row>
    <row r="54" spans="1:11">
      <c r="A54" s="21" t="s">
        <v>117</v>
      </c>
      <c r="B54" s="21" t="s">
        <v>186</v>
      </c>
      <c r="C54" s="21"/>
      <c r="D54" s="21"/>
      <c r="E54" s="21"/>
      <c r="F54" s="21">
        <v>20</v>
      </c>
      <c r="G54" s="21">
        <f t="shared" si="0"/>
        <v>20</v>
      </c>
      <c r="H54" s="66"/>
      <c r="I54" s="21" t="s">
        <v>418</v>
      </c>
      <c r="J54" s="21"/>
      <c r="K54" s="42"/>
    </row>
    <row r="55" spans="1:11">
      <c r="A55" s="21" t="s">
        <v>119</v>
      </c>
      <c r="B55" s="21" t="s">
        <v>186</v>
      </c>
      <c r="C55" s="21">
        <v>60</v>
      </c>
      <c r="D55" s="21">
        <v>40</v>
      </c>
      <c r="E55" s="21"/>
      <c r="F55" s="21">
        <v>30</v>
      </c>
      <c r="G55" s="21">
        <f t="shared" si="0"/>
        <v>130</v>
      </c>
      <c r="H55" s="66"/>
      <c r="I55" s="21" t="s">
        <v>434</v>
      </c>
      <c r="J55" s="21"/>
      <c r="K55" s="42"/>
    </row>
    <row r="56" spans="1:11">
      <c r="A56" s="21" t="s">
        <v>323</v>
      </c>
      <c r="B56" s="21" t="s">
        <v>186</v>
      </c>
      <c r="C56" s="21">
        <v>100</v>
      </c>
      <c r="D56" s="21"/>
      <c r="E56" s="21"/>
      <c r="F56" s="21"/>
      <c r="G56" s="21">
        <f t="shared" si="0"/>
        <v>100</v>
      </c>
      <c r="H56" s="66"/>
      <c r="I56" s="21" t="s">
        <v>434</v>
      </c>
      <c r="J56" s="21"/>
      <c r="K56" s="42"/>
    </row>
    <row r="57" spans="1:11">
      <c r="A57" s="21" t="s">
        <v>35</v>
      </c>
      <c r="B57" s="21" t="s">
        <v>186</v>
      </c>
      <c r="C57" s="21">
        <v>80</v>
      </c>
      <c r="D57" s="21"/>
      <c r="E57" s="21"/>
      <c r="F57" s="21"/>
      <c r="G57" s="21">
        <f t="shared" si="0"/>
        <v>80</v>
      </c>
      <c r="H57" s="66"/>
      <c r="I57" s="21" t="s">
        <v>449</v>
      </c>
      <c r="J57" s="21"/>
      <c r="K57" s="42"/>
    </row>
    <row r="58" spans="1:11">
      <c r="A58" s="45"/>
      <c r="B58" s="45"/>
      <c r="C58" s="45"/>
      <c r="D58" s="45"/>
      <c r="E58" s="45"/>
      <c r="F58" s="45"/>
      <c r="G58" s="42"/>
      <c r="H58" s="45"/>
      <c r="I58" s="42"/>
      <c r="J58" s="42"/>
      <c r="K58" s="42"/>
    </row>
    <row r="59" spans="1:11">
      <c r="A59" s="29" t="s">
        <v>345</v>
      </c>
      <c r="B59" s="29" t="s">
        <v>344</v>
      </c>
      <c r="C59" s="29"/>
      <c r="D59" s="29"/>
      <c r="E59" s="29">
        <v>60</v>
      </c>
      <c r="F59" s="29"/>
      <c r="G59" s="29">
        <f>SUM(C59:F59)</f>
        <v>60</v>
      </c>
      <c r="H59" s="67"/>
      <c r="I59" s="85" t="s">
        <v>435</v>
      </c>
      <c r="J59" s="85"/>
      <c r="K59" s="42"/>
    </row>
    <row r="60" spans="1:11">
      <c r="A60" s="29" t="s">
        <v>64</v>
      </c>
      <c r="B60" s="29" t="s">
        <v>344</v>
      </c>
      <c r="C60" s="29" t="s">
        <v>484</v>
      </c>
      <c r="D60" s="29" t="s">
        <v>485</v>
      </c>
      <c r="E60" s="29">
        <v>0</v>
      </c>
      <c r="F60" s="29">
        <v>100</v>
      </c>
      <c r="G60" s="29">
        <v>226</v>
      </c>
      <c r="H60" s="67"/>
      <c r="I60" s="85" t="s">
        <v>436</v>
      </c>
      <c r="J60" s="85">
        <v>2</v>
      </c>
      <c r="K60" s="42"/>
    </row>
    <row r="61" spans="1:11">
      <c r="A61" s="29" t="s">
        <v>389</v>
      </c>
      <c r="B61" s="29" t="s">
        <v>344</v>
      </c>
      <c r="C61" s="29"/>
      <c r="D61" s="29">
        <v>100</v>
      </c>
      <c r="E61" s="29"/>
      <c r="F61" s="29"/>
      <c r="G61" s="29" t="s">
        <v>474</v>
      </c>
      <c r="H61" s="67"/>
      <c r="I61" s="85" t="s">
        <v>421</v>
      </c>
      <c r="J61" s="85"/>
      <c r="K61" s="42"/>
    </row>
    <row r="62" spans="1:11">
      <c r="A62" s="46" t="s">
        <v>42</v>
      </c>
      <c r="B62" s="29" t="s">
        <v>344</v>
      </c>
      <c r="C62" s="29"/>
      <c r="D62" s="29">
        <v>70</v>
      </c>
      <c r="E62" s="29">
        <v>90</v>
      </c>
      <c r="F62" s="29">
        <v>90</v>
      </c>
      <c r="G62" s="29">
        <f t="shared" ref="G62:G66" si="1">SUM(C62:F62)</f>
        <v>250</v>
      </c>
      <c r="H62" s="67"/>
      <c r="I62" s="85" t="s">
        <v>437</v>
      </c>
      <c r="J62" s="85">
        <v>1</v>
      </c>
      <c r="K62" s="42"/>
    </row>
    <row r="63" spans="1:11">
      <c r="A63" s="46" t="s">
        <v>400</v>
      </c>
      <c r="B63" s="29" t="s">
        <v>344</v>
      </c>
      <c r="C63" s="29"/>
      <c r="D63" s="29"/>
      <c r="E63" s="29">
        <v>80</v>
      </c>
      <c r="F63" s="29"/>
      <c r="G63" s="29">
        <f t="shared" si="1"/>
        <v>80</v>
      </c>
      <c r="H63" s="67"/>
      <c r="I63" s="85" t="s">
        <v>447</v>
      </c>
      <c r="J63" s="85"/>
      <c r="K63" s="42"/>
    </row>
    <row r="64" spans="1:11">
      <c r="A64" s="29" t="s">
        <v>109</v>
      </c>
      <c r="B64" s="29" t="s">
        <v>344</v>
      </c>
      <c r="C64" s="29"/>
      <c r="D64" s="29">
        <v>90</v>
      </c>
      <c r="E64" s="29">
        <v>100</v>
      </c>
      <c r="F64" s="29"/>
      <c r="G64" s="29">
        <f t="shared" si="1"/>
        <v>190</v>
      </c>
      <c r="H64" s="67"/>
      <c r="I64" s="85" t="s">
        <v>420</v>
      </c>
      <c r="J64" s="85">
        <v>3</v>
      </c>
      <c r="K64" s="42"/>
    </row>
    <row r="65" spans="1:11">
      <c r="A65" s="29" t="s">
        <v>401</v>
      </c>
      <c r="B65" s="29" t="s">
        <v>344</v>
      </c>
      <c r="C65" s="29"/>
      <c r="D65" s="29"/>
      <c r="E65" s="29">
        <v>70</v>
      </c>
      <c r="F65" s="29">
        <v>80</v>
      </c>
      <c r="G65" s="29">
        <f t="shared" si="1"/>
        <v>150</v>
      </c>
      <c r="H65" s="67"/>
      <c r="I65" s="85" t="s">
        <v>438</v>
      </c>
      <c r="J65" s="85"/>
      <c r="K65" s="42"/>
    </row>
    <row r="66" spans="1:11">
      <c r="A66" s="29" t="s">
        <v>44</v>
      </c>
      <c r="B66" s="29" t="s">
        <v>344</v>
      </c>
      <c r="C66" s="29"/>
      <c r="D66" s="29">
        <v>80</v>
      </c>
      <c r="E66" s="29"/>
      <c r="F66" s="29"/>
      <c r="G66" s="29">
        <f t="shared" si="1"/>
        <v>80</v>
      </c>
      <c r="H66" s="67"/>
      <c r="I66" s="85" t="s">
        <v>470</v>
      </c>
      <c r="J66" s="85"/>
      <c r="K66" s="42"/>
    </row>
    <row r="67" spans="1:11">
      <c r="A67" s="13"/>
      <c r="B67" s="13"/>
      <c r="C67" s="13"/>
      <c r="D67" s="13"/>
      <c r="E67" s="13"/>
      <c r="F67" s="13"/>
      <c r="G67" s="12">
        <f t="shared" si="0"/>
        <v>0</v>
      </c>
      <c r="H67" s="13"/>
      <c r="I67" s="42"/>
      <c r="J67" s="42"/>
      <c r="K67" s="42"/>
    </row>
    <row r="68" spans="1:11">
      <c r="A68" s="17" t="s">
        <v>368</v>
      </c>
      <c r="B68" s="17" t="s">
        <v>189</v>
      </c>
      <c r="C68" s="17">
        <v>90</v>
      </c>
      <c r="D68" s="17">
        <v>80</v>
      </c>
      <c r="E68" s="17"/>
      <c r="F68" s="17"/>
      <c r="G68" s="17">
        <f t="shared" si="0"/>
        <v>170</v>
      </c>
      <c r="H68" s="68"/>
      <c r="I68" s="86" t="s">
        <v>450</v>
      </c>
      <c r="J68" s="86"/>
      <c r="K68" s="42"/>
    </row>
    <row r="69" spans="1:11">
      <c r="A69" s="18" t="s">
        <v>367</v>
      </c>
      <c r="B69" s="18" t="s">
        <v>189</v>
      </c>
      <c r="C69" s="19">
        <v>100</v>
      </c>
      <c r="D69" s="19"/>
      <c r="E69" s="19"/>
      <c r="F69" s="19"/>
      <c r="G69" s="17">
        <f t="shared" si="0"/>
        <v>100</v>
      </c>
      <c r="H69" s="19"/>
      <c r="I69" s="86" t="s">
        <v>439</v>
      </c>
      <c r="J69" s="86"/>
      <c r="K69" s="42"/>
    </row>
    <row r="70" spans="1:11">
      <c r="A70" s="17" t="s">
        <v>369</v>
      </c>
      <c r="B70" s="17" t="s">
        <v>189</v>
      </c>
      <c r="C70" s="17">
        <v>60</v>
      </c>
      <c r="D70" s="17">
        <v>70</v>
      </c>
      <c r="E70" s="17"/>
      <c r="F70" s="17"/>
      <c r="G70" s="17">
        <f t="shared" si="0"/>
        <v>130</v>
      </c>
      <c r="H70" s="68"/>
      <c r="I70" s="86" t="s">
        <v>118</v>
      </c>
      <c r="J70" s="86"/>
      <c r="K70" s="42"/>
    </row>
    <row r="71" spans="1:11">
      <c r="A71" s="17" t="s">
        <v>370</v>
      </c>
      <c r="B71" s="17" t="s">
        <v>189</v>
      </c>
      <c r="C71" s="17">
        <v>50</v>
      </c>
      <c r="D71" s="17">
        <v>50</v>
      </c>
      <c r="E71" s="17"/>
      <c r="F71" s="17"/>
      <c r="G71" s="17">
        <f t="shared" si="0"/>
        <v>100</v>
      </c>
      <c r="H71" s="68"/>
      <c r="I71" s="86" t="s">
        <v>440</v>
      </c>
      <c r="J71" s="86"/>
      <c r="K71" s="42"/>
    </row>
    <row r="72" spans="1:11">
      <c r="A72" s="17" t="s">
        <v>371</v>
      </c>
      <c r="B72" s="17" t="s">
        <v>189</v>
      </c>
      <c r="C72" s="17">
        <v>30</v>
      </c>
      <c r="D72" s="17">
        <v>20</v>
      </c>
      <c r="E72" s="17"/>
      <c r="F72" s="17">
        <v>80</v>
      </c>
      <c r="G72" s="17">
        <f t="shared" si="0"/>
        <v>130</v>
      </c>
      <c r="H72" s="68"/>
      <c r="I72" s="86" t="s">
        <v>448</v>
      </c>
      <c r="J72" s="86">
        <v>3</v>
      </c>
      <c r="K72" s="42"/>
    </row>
    <row r="73" spans="1:11">
      <c r="A73" s="17" t="s">
        <v>372</v>
      </c>
      <c r="B73" s="17" t="s">
        <v>189</v>
      </c>
      <c r="C73" s="17">
        <v>20</v>
      </c>
      <c r="D73" s="17"/>
      <c r="E73" s="17"/>
      <c r="F73" s="17"/>
      <c r="G73" s="17">
        <f t="shared" si="0"/>
        <v>20</v>
      </c>
      <c r="H73" s="68"/>
      <c r="I73" s="86" t="s">
        <v>448</v>
      </c>
      <c r="J73" s="86"/>
      <c r="K73" s="42"/>
    </row>
    <row r="74" spans="1:11">
      <c r="A74" s="17" t="s">
        <v>392</v>
      </c>
      <c r="B74" s="17" t="s">
        <v>189</v>
      </c>
      <c r="C74" s="17"/>
      <c r="D74" s="17">
        <v>100</v>
      </c>
      <c r="E74" s="17"/>
      <c r="F74" s="17"/>
      <c r="G74" s="17">
        <f t="shared" si="0"/>
        <v>100</v>
      </c>
      <c r="H74" s="68"/>
      <c r="I74" s="86" t="s">
        <v>420</v>
      </c>
      <c r="J74" s="86"/>
      <c r="K74" s="42"/>
    </row>
    <row r="75" spans="1:11">
      <c r="A75" s="17" t="s">
        <v>393</v>
      </c>
      <c r="B75" s="17" t="s">
        <v>189</v>
      </c>
      <c r="C75" s="17"/>
      <c r="D75" s="17">
        <v>90</v>
      </c>
      <c r="E75" s="17"/>
      <c r="F75" s="17"/>
      <c r="G75" s="17">
        <f t="shared" si="0"/>
        <v>90</v>
      </c>
      <c r="H75" s="68"/>
      <c r="I75" s="86" t="s">
        <v>460</v>
      </c>
      <c r="J75" s="86"/>
      <c r="K75" s="42"/>
    </row>
    <row r="76" spans="1:11">
      <c r="A76" s="17" t="s">
        <v>403</v>
      </c>
      <c r="B76" s="17" t="s">
        <v>189</v>
      </c>
      <c r="C76" s="17"/>
      <c r="D76" s="17"/>
      <c r="E76" s="17">
        <v>90</v>
      </c>
      <c r="F76" s="17">
        <v>90</v>
      </c>
      <c r="G76" s="17">
        <f t="shared" si="0"/>
        <v>180</v>
      </c>
      <c r="H76" s="68"/>
      <c r="I76" s="87" t="s">
        <v>459</v>
      </c>
      <c r="J76" s="86">
        <v>1</v>
      </c>
      <c r="K76" s="42"/>
    </row>
    <row r="77" spans="1:11">
      <c r="A77" s="17" t="s">
        <v>394</v>
      </c>
      <c r="B77" s="17" t="s">
        <v>189</v>
      </c>
      <c r="C77" s="17"/>
      <c r="D77" s="17">
        <v>30</v>
      </c>
      <c r="E77" s="17"/>
      <c r="F77" s="17"/>
      <c r="G77" s="17">
        <f t="shared" si="0"/>
        <v>30</v>
      </c>
      <c r="H77" s="68"/>
      <c r="I77" s="86" t="s">
        <v>459</v>
      </c>
      <c r="J77" s="86"/>
      <c r="K77" s="42"/>
    </row>
    <row r="78" spans="1:11">
      <c r="A78" s="17" t="s">
        <v>404</v>
      </c>
      <c r="B78" s="17" t="s">
        <v>189</v>
      </c>
      <c r="C78" s="17"/>
      <c r="D78" s="17"/>
      <c r="E78" s="17">
        <v>70</v>
      </c>
      <c r="F78" s="17">
        <v>100</v>
      </c>
      <c r="G78" s="17">
        <f t="shared" si="0"/>
        <v>170</v>
      </c>
      <c r="H78" s="68"/>
      <c r="I78" s="86" t="s">
        <v>448</v>
      </c>
      <c r="J78" s="86">
        <v>2</v>
      </c>
      <c r="K78" s="42"/>
    </row>
    <row r="79" spans="1:11">
      <c r="A79" s="17" t="s">
        <v>139</v>
      </c>
      <c r="B79" s="17" t="s">
        <v>189</v>
      </c>
      <c r="C79" s="17"/>
      <c r="D79" s="17"/>
      <c r="E79" s="17">
        <v>40</v>
      </c>
      <c r="F79" s="17"/>
      <c r="G79" s="17">
        <f t="shared" si="0"/>
        <v>40</v>
      </c>
      <c r="H79" s="68"/>
      <c r="I79" s="86" t="s">
        <v>507</v>
      </c>
      <c r="J79" s="86"/>
      <c r="K79" s="42"/>
    </row>
    <row r="80" spans="1:11">
      <c r="A80" s="17" t="s">
        <v>406</v>
      </c>
      <c r="B80" s="17" t="s">
        <v>189</v>
      </c>
      <c r="C80" s="17"/>
      <c r="D80" s="17"/>
      <c r="E80" s="17">
        <v>10</v>
      </c>
      <c r="F80" s="17"/>
      <c r="G80" s="17">
        <f t="shared" si="0"/>
        <v>10</v>
      </c>
      <c r="H80" s="68"/>
      <c r="I80" s="87" t="s">
        <v>460</v>
      </c>
      <c r="J80" s="86"/>
      <c r="K80" s="42"/>
    </row>
    <row r="81" spans="1:11">
      <c r="A81" s="17" t="s">
        <v>413</v>
      </c>
      <c r="B81" s="17" t="s">
        <v>189</v>
      </c>
      <c r="C81" s="17"/>
      <c r="D81" s="17"/>
      <c r="E81" s="17"/>
      <c r="F81" s="17">
        <v>80</v>
      </c>
      <c r="G81" s="17">
        <f t="shared" si="0"/>
        <v>80</v>
      </c>
      <c r="H81" s="68"/>
      <c r="I81" s="86" t="s">
        <v>448</v>
      </c>
      <c r="J81" s="86"/>
      <c r="K81" s="42"/>
    </row>
    <row r="82" spans="1:11">
      <c r="A82" s="17" t="s">
        <v>176</v>
      </c>
      <c r="B82" s="17" t="s">
        <v>189</v>
      </c>
      <c r="C82" s="17"/>
      <c r="D82" s="17"/>
      <c r="E82" s="17"/>
      <c r="F82" s="17">
        <v>10</v>
      </c>
      <c r="G82" s="17">
        <v>10</v>
      </c>
      <c r="H82" s="68"/>
      <c r="I82" s="86" t="s">
        <v>448</v>
      </c>
      <c r="J82" s="86"/>
      <c r="K82" s="42"/>
    </row>
    <row r="83" spans="1:11">
      <c r="A83" s="17" t="s">
        <v>402</v>
      </c>
      <c r="B83" s="17" t="s">
        <v>189</v>
      </c>
      <c r="C83" s="17"/>
      <c r="D83" s="17"/>
      <c r="E83" s="17">
        <v>100</v>
      </c>
      <c r="F83" s="17"/>
      <c r="G83" s="17">
        <f t="shared" si="0"/>
        <v>100</v>
      </c>
      <c r="H83" s="68"/>
      <c r="I83" s="86" t="s">
        <v>461</v>
      </c>
      <c r="J83" s="86"/>
      <c r="K83" s="42"/>
    </row>
    <row r="84" spans="1:11">
      <c r="A84" s="17" t="s">
        <v>134</v>
      </c>
      <c r="B84" s="17" t="s">
        <v>189</v>
      </c>
      <c r="C84" s="17">
        <v>40</v>
      </c>
      <c r="D84" s="17"/>
      <c r="E84" s="17"/>
      <c r="F84" s="17">
        <v>40</v>
      </c>
      <c r="G84" s="17">
        <f t="shared" si="0"/>
        <v>80</v>
      </c>
      <c r="H84" s="68"/>
      <c r="I84" s="86" t="s">
        <v>451</v>
      </c>
      <c r="J84" s="86"/>
      <c r="K84" s="42"/>
    </row>
    <row r="85" spans="1:11">
      <c r="A85" s="17" t="s">
        <v>135</v>
      </c>
      <c r="B85" s="17" t="s">
        <v>189</v>
      </c>
      <c r="C85" s="17">
        <v>80</v>
      </c>
      <c r="D85" s="17">
        <v>40</v>
      </c>
      <c r="E85" s="17"/>
      <c r="F85" s="17"/>
      <c r="G85" s="17">
        <f t="shared" si="0"/>
        <v>120</v>
      </c>
      <c r="H85" s="68"/>
      <c r="I85" s="86" t="s">
        <v>451</v>
      </c>
      <c r="J85" s="86"/>
      <c r="K85" s="42"/>
    </row>
    <row r="86" spans="1:11">
      <c r="A86" s="17" t="s">
        <v>139</v>
      </c>
      <c r="B86" s="17" t="s">
        <v>189</v>
      </c>
      <c r="C86" s="17"/>
      <c r="D86" s="17"/>
      <c r="E86" s="17"/>
      <c r="F86" s="17">
        <v>60</v>
      </c>
      <c r="G86" s="17">
        <f t="shared" si="0"/>
        <v>60</v>
      </c>
      <c r="H86" s="68"/>
      <c r="I86" s="86" t="s">
        <v>467</v>
      </c>
      <c r="J86" s="86"/>
      <c r="K86" s="42"/>
    </row>
    <row r="87" spans="1:11">
      <c r="A87" s="17" t="s">
        <v>141</v>
      </c>
      <c r="B87" s="17" t="s">
        <v>189</v>
      </c>
      <c r="C87" s="17"/>
      <c r="D87" s="17"/>
      <c r="E87" s="17">
        <v>20</v>
      </c>
      <c r="F87" s="17">
        <v>70</v>
      </c>
      <c r="G87" s="17">
        <f t="shared" si="0"/>
        <v>90</v>
      </c>
      <c r="H87" s="68"/>
      <c r="I87" s="86" t="s">
        <v>433</v>
      </c>
      <c r="J87" s="86"/>
      <c r="K87" s="42"/>
    </row>
    <row r="88" spans="1:11">
      <c r="A88" s="17" t="s">
        <v>144</v>
      </c>
      <c r="B88" s="17" t="s">
        <v>189</v>
      </c>
      <c r="C88" s="17"/>
      <c r="D88" s="17"/>
      <c r="E88" s="17">
        <v>30</v>
      </c>
      <c r="F88" s="17"/>
      <c r="G88" s="17">
        <f t="shared" ref="G88:G145" si="2">SUM(C88:F88)</f>
        <v>30</v>
      </c>
      <c r="H88" s="68"/>
      <c r="I88" s="86" t="s">
        <v>441</v>
      </c>
      <c r="J88" s="86"/>
      <c r="K88" s="42"/>
    </row>
    <row r="89" spans="1:11">
      <c r="A89" s="17" t="s">
        <v>414</v>
      </c>
      <c r="B89" s="17" t="s">
        <v>189</v>
      </c>
      <c r="C89" s="17"/>
      <c r="D89" s="17"/>
      <c r="E89" s="17"/>
      <c r="F89" s="17">
        <v>50</v>
      </c>
      <c r="G89" s="17">
        <v>50</v>
      </c>
      <c r="H89" s="68"/>
      <c r="I89" s="86" t="s">
        <v>430</v>
      </c>
      <c r="J89" s="86"/>
      <c r="K89" s="42"/>
    </row>
    <row r="90" spans="1:11">
      <c r="A90" s="17" t="s">
        <v>405</v>
      </c>
      <c r="B90" s="17" t="s">
        <v>189</v>
      </c>
      <c r="C90" s="17"/>
      <c r="D90" s="17"/>
      <c r="E90" s="17">
        <v>50</v>
      </c>
      <c r="F90" s="17"/>
      <c r="G90" s="17">
        <f t="shared" si="2"/>
        <v>50</v>
      </c>
      <c r="H90" s="68"/>
      <c r="I90" s="86" t="s">
        <v>448</v>
      </c>
      <c r="J90" s="86"/>
      <c r="K90" s="42"/>
    </row>
    <row r="91" spans="1:11">
      <c r="A91" s="17" t="s">
        <v>146</v>
      </c>
      <c r="B91" s="17" t="s">
        <v>189</v>
      </c>
      <c r="C91" s="17"/>
      <c r="D91" s="17"/>
      <c r="E91" s="17">
        <v>60</v>
      </c>
      <c r="F91" s="17"/>
      <c r="G91" s="17">
        <f t="shared" si="2"/>
        <v>60</v>
      </c>
      <c r="H91" s="68"/>
      <c r="I91" s="86" t="s">
        <v>118</v>
      </c>
      <c r="J91" s="86"/>
      <c r="K91" s="42"/>
    </row>
    <row r="92" spans="1:11">
      <c r="A92" s="17" t="s">
        <v>416</v>
      </c>
      <c r="B92" s="17" t="s">
        <v>189</v>
      </c>
      <c r="C92" s="17"/>
      <c r="D92" s="17"/>
      <c r="E92" s="17"/>
      <c r="F92" s="17">
        <v>20</v>
      </c>
      <c r="G92" s="17">
        <v>20</v>
      </c>
      <c r="H92" s="68"/>
      <c r="I92" s="86" t="s">
        <v>440</v>
      </c>
      <c r="J92" s="86"/>
      <c r="K92" s="42"/>
    </row>
    <row r="93" spans="1:11">
      <c r="A93" s="17" t="s">
        <v>149</v>
      </c>
      <c r="B93" s="17" t="s">
        <v>189</v>
      </c>
      <c r="C93" s="17"/>
      <c r="D93" s="17"/>
      <c r="E93" s="17"/>
      <c r="F93" s="17">
        <v>30</v>
      </c>
      <c r="G93" s="17">
        <f t="shared" si="2"/>
        <v>30</v>
      </c>
      <c r="H93" s="68"/>
      <c r="I93" s="88" t="s">
        <v>458</v>
      </c>
      <c r="J93" s="86"/>
      <c r="K93" s="42"/>
    </row>
    <row r="94" spans="1:11">
      <c r="A94" s="17" t="s">
        <v>151</v>
      </c>
      <c r="B94" s="17" t="s">
        <v>189</v>
      </c>
      <c r="C94" s="17">
        <v>70</v>
      </c>
      <c r="D94" s="17">
        <v>60</v>
      </c>
      <c r="E94" s="17"/>
      <c r="F94" s="17"/>
      <c r="G94" s="17">
        <f t="shared" si="2"/>
        <v>130</v>
      </c>
      <c r="H94" s="68"/>
      <c r="I94" s="86" t="s">
        <v>442</v>
      </c>
      <c r="J94" s="86"/>
      <c r="K94" s="42"/>
    </row>
    <row r="95" spans="1:11">
      <c r="A95" s="17" t="s">
        <v>329</v>
      </c>
      <c r="B95" s="17" t="s">
        <v>189</v>
      </c>
      <c r="C95" s="17">
        <v>10</v>
      </c>
      <c r="D95" s="17">
        <v>10</v>
      </c>
      <c r="E95" s="17">
        <v>80</v>
      </c>
      <c r="F95" s="17"/>
      <c r="G95" s="17">
        <f t="shared" si="2"/>
        <v>100</v>
      </c>
      <c r="H95" s="68"/>
      <c r="I95" s="86" t="s">
        <v>438</v>
      </c>
      <c r="J95" s="86"/>
      <c r="K95" s="42"/>
    </row>
    <row r="96" spans="1:11">
      <c r="A96" s="17" t="s">
        <v>415</v>
      </c>
      <c r="B96" s="17" t="s">
        <v>189</v>
      </c>
      <c r="C96" s="17"/>
      <c r="D96" s="17"/>
      <c r="E96" s="17"/>
      <c r="F96" s="17">
        <v>40</v>
      </c>
      <c r="G96" s="17">
        <v>40</v>
      </c>
      <c r="H96" s="68"/>
      <c r="I96" s="86" t="s">
        <v>468</v>
      </c>
      <c r="J96" s="86"/>
      <c r="K96" s="42"/>
    </row>
    <row r="97" spans="1:11">
      <c r="A97" s="14"/>
      <c r="B97" s="12"/>
      <c r="C97" s="12"/>
      <c r="D97" s="12"/>
      <c r="E97" s="12"/>
      <c r="F97" s="12"/>
      <c r="G97" s="12"/>
      <c r="H97" s="61"/>
      <c r="I97" s="42"/>
      <c r="J97" s="42"/>
      <c r="K97" s="42"/>
    </row>
    <row r="98" spans="1:11">
      <c r="A98" s="28" t="s">
        <v>42</v>
      </c>
      <c r="B98" s="28" t="s">
        <v>190</v>
      </c>
      <c r="C98" s="28">
        <v>60</v>
      </c>
      <c r="D98" s="28"/>
      <c r="E98" s="28"/>
      <c r="F98" s="28"/>
      <c r="G98" s="28">
        <f t="shared" si="2"/>
        <v>60</v>
      </c>
      <c r="H98" s="69"/>
      <c r="I98" s="28" t="s">
        <v>438</v>
      </c>
      <c r="J98" s="28"/>
      <c r="K98" s="42"/>
    </row>
    <row r="99" spans="1:11">
      <c r="A99" s="28" t="s">
        <v>366</v>
      </c>
      <c r="B99" s="28" t="s">
        <v>190</v>
      </c>
      <c r="C99" s="28">
        <v>70</v>
      </c>
      <c r="D99" s="28">
        <v>50</v>
      </c>
      <c r="E99" s="28">
        <v>60</v>
      </c>
      <c r="F99" s="28">
        <v>80</v>
      </c>
      <c r="G99" s="28">
        <v>310</v>
      </c>
      <c r="H99" s="69">
        <v>50</v>
      </c>
      <c r="I99" s="89" t="s">
        <v>172</v>
      </c>
      <c r="J99" s="28">
        <v>2</v>
      </c>
      <c r="K99" s="42"/>
    </row>
    <row r="100" spans="1:11">
      <c r="A100" s="28" t="s">
        <v>43</v>
      </c>
      <c r="B100" s="28" t="s">
        <v>190</v>
      </c>
      <c r="C100" s="28">
        <v>90</v>
      </c>
      <c r="D100" s="28">
        <v>80</v>
      </c>
      <c r="E100" s="28">
        <v>100</v>
      </c>
      <c r="F100" s="28">
        <v>100</v>
      </c>
      <c r="G100" s="28">
        <v>420</v>
      </c>
      <c r="H100" s="69">
        <v>50</v>
      </c>
      <c r="I100" s="28" t="s">
        <v>437</v>
      </c>
      <c r="J100" s="28">
        <v>1</v>
      </c>
      <c r="K100" s="42"/>
    </row>
    <row r="101" spans="1:11">
      <c r="A101" s="28" t="s">
        <v>391</v>
      </c>
      <c r="B101" s="28" t="s">
        <v>190</v>
      </c>
      <c r="C101" s="28"/>
      <c r="D101" s="28">
        <v>70</v>
      </c>
      <c r="E101" s="28">
        <v>90</v>
      </c>
      <c r="F101" s="28"/>
      <c r="G101" s="28">
        <f t="shared" si="2"/>
        <v>160</v>
      </c>
      <c r="H101" s="69"/>
      <c r="I101" s="28" t="s">
        <v>443</v>
      </c>
      <c r="J101" s="28"/>
      <c r="K101" s="42"/>
    </row>
    <row r="102" spans="1:11">
      <c r="A102" s="28" t="s">
        <v>45</v>
      </c>
      <c r="B102" s="28" t="s">
        <v>190</v>
      </c>
      <c r="C102" s="28">
        <v>100</v>
      </c>
      <c r="D102" s="28">
        <v>100</v>
      </c>
      <c r="E102" s="28"/>
      <c r="F102" s="28"/>
      <c r="G102" s="28">
        <f t="shared" si="2"/>
        <v>200</v>
      </c>
      <c r="H102" s="69"/>
      <c r="I102" s="28" t="s">
        <v>444</v>
      </c>
      <c r="J102" s="28"/>
      <c r="K102" s="42"/>
    </row>
    <row r="103" spans="1:11">
      <c r="A103" s="28" t="s">
        <v>407</v>
      </c>
      <c r="B103" s="28" t="s">
        <v>190</v>
      </c>
      <c r="C103" s="28"/>
      <c r="D103" s="28"/>
      <c r="E103" s="28">
        <v>70</v>
      </c>
      <c r="F103" s="28"/>
      <c r="G103" s="28">
        <f t="shared" si="2"/>
        <v>70</v>
      </c>
      <c r="H103" s="69"/>
      <c r="I103" s="90" t="s">
        <v>462</v>
      </c>
      <c r="J103" s="28"/>
      <c r="K103" s="42"/>
    </row>
    <row r="104" spans="1:11">
      <c r="A104" s="28" t="s">
        <v>170</v>
      </c>
      <c r="B104" s="28" t="s">
        <v>190</v>
      </c>
      <c r="C104" s="28"/>
      <c r="D104" s="28"/>
      <c r="E104" s="28">
        <v>50</v>
      </c>
      <c r="F104" s="28"/>
      <c r="G104" s="28">
        <f t="shared" si="2"/>
        <v>50</v>
      </c>
      <c r="H104" s="69"/>
      <c r="I104" s="90" t="s">
        <v>462</v>
      </c>
      <c r="J104" s="28"/>
      <c r="K104" s="42"/>
    </row>
    <row r="105" spans="1:11">
      <c r="A105" s="28" t="s">
        <v>46</v>
      </c>
      <c r="B105" s="28" t="s">
        <v>190</v>
      </c>
      <c r="C105" s="28">
        <v>80</v>
      </c>
      <c r="D105" s="28">
        <v>90</v>
      </c>
      <c r="E105" s="28"/>
      <c r="F105" s="28">
        <v>90</v>
      </c>
      <c r="G105" s="28">
        <f t="shared" si="2"/>
        <v>260</v>
      </c>
      <c r="H105" s="69"/>
      <c r="I105" s="28" t="s">
        <v>420</v>
      </c>
      <c r="J105" s="28">
        <v>3</v>
      </c>
      <c r="K105" s="42"/>
    </row>
    <row r="106" spans="1:11">
      <c r="A106" s="28" t="s">
        <v>130</v>
      </c>
      <c r="B106" s="28" t="s">
        <v>190</v>
      </c>
      <c r="C106" s="28"/>
      <c r="D106" s="28">
        <v>60</v>
      </c>
      <c r="E106" s="28">
        <v>80</v>
      </c>
      <c r="F106" s="28"/>
      <c r="G106" s="28">
        <f t="shared" si="2"/>
        <v>140</v>
      </c>
      <c r="H106" s="69"/>
      <c r="I106" s="90" t="s">
        <v>462</v>
      </c>
      <c r="J106" s="28"/>
      <c r="K106" s="42"/>
    </row>
    <row r="107" spans="1:11">
      <c r="A107" s="12"/>
      <c r="B107" s="12"/>
      <c r="C107" s="12"/>
      <c r="D107" s="12"/>
      <c r="E107" s="12"/>
      <c r="F107" s="12"/>
      <c r="G107" s="12">
        <f t="shared" si="2"/>
        <v>0</v>
      </c>
      <c r="H107" s="61"/>
      <c r="I107" s="12"/>
      <c r="J107" s="12"/>
      <c r="K107" s="42"/>
    </row>
    <row r="108" spans="1:11">
      <c r="A108" s="50" t="s">
        <v>408</v>
      </c>
      <c r="B108" s="50" t="s">
        <v>194</v>
      </c>
      <c r="C108" s="51"/>
      <c r="D108" s="51"/>
      <c r="E108" s="51">
        <v>100</v>
      </c>
      <c r="F108" s="51"/>
      <c r="G108" s="52">
        <f t="shared" si="2"/>
        <v>100</v>
      </c>
      <c r="H108" s="51"/>
      <c r="I108" s="78" t="s">
        <v>463</v>
      </c>
      <c r="J108" s="78">
        <v>1</v>
      </c>
      <c r="K108" s="42"/>
    </row>
    <row r="109" spans="1:11">
      <c r="A109" s="12"/>
      <c r="B109" s="12"/>
      <c r="C109" s="15"/>
      <c r="D109" s="12"/>
      <c r="E109" s="12"/>
      <c r="F109" s="12"/>
      <c r="G109" s="12">
        <f t="shared" si="2"/>
        <v>0</v>
      </c>
      <c r="H109" s="61"/>
      <c r="I109" s="12"/>
      <c r="J109" s="12"/>
      <c r="K109" s="42"/>
    </row>
    <row r="110" spans="1:11" s="55" customFormat="1">
      <c r="A110" s="31" t="s">
        <v>373</v>
      </c>
      <c r="B110" s="31" t="s">
        <v>191</v>
      </c>
      <c r="C110" s="31">
        <v>100</v>
      </c>
      <c r="D110" s="31"/>
      <c r="E110" s="31"/>
      <c r="F110" s="31"/>
      <c r="G110" s="31" t="s">
        <v>474</v>
      </c>
      <c r="H110" s="70"/>
      <c r="I110" s="31" t="s">
        <v>436</v>
      </c>
      <c r="J110" s="31"/>
      <c r="K110" s="42"/>
    </row>
    <row r="111" spans="1:11">
      <c r="A111" s="31" t="s">
        <v>53</v>
      </c>
      <c r="B111" s="32" t="s">
        <v>191</v>
      </c>
      <c r="C111" s="32" t="s">
        <v>475</v>
      </c>
      <c r="D111" s="32" t="s">
        <v>476</v>
      </c>
      <c r="E111" s="32" t="s">
        <v>477</v>
      </c>
      <c r="F111" s="32">
        <v>100</v>
      </c>
      <c r="G111" s="31">
        <v>353</v>
      </c>
      <c r="H111" s="71">
        <v>50</v>
      </c>
      <c r="I111" s="79" t="s">
        <v>422</v>
      </c>
      <c r="J111" s="79">
        <v>2</v>
      </c>
      <c r="K111" s="42"/>
    </row>
    <row r="112" spans="1:11">
      <c r="A112" s="31" t="s">
        <v>52</v>
      </c>
      <c r="B112" s="32" t="s">
        <v>191</v>
      </c>
      <c r="C112" s="32">
        <v>90</v>
      </c>
      <c r="D112" s="32">
        <v>100</v>
      </c>
      <c r="E112" s="32"/>
      <c r="F112" s="32"/>
      <c r="G112" s="31">
        <f t="shared" si="2"/>
        <v>190</v>
      </c>
      <c r="H112" s="71"/>
      <c r="I112" s="79" t="s">
        <v>422</v>
      </c>
      <c r="J112" s="79"/>
      <c r="K112" s="42"/>
    </row>
    <row r="113" spans="1:11">
      <c r="A113" s="33" t="s">
        <v>374</v>
      </c>
      <c r="B113" s="34" t="s">
        <v>191</v>
      </c>
      <c r="C113" s="34">
        <v>70</v>
      </c>
      <c r="D113" s="34"/>
      <c r="E113" s="34">
        <v>90</v>
      </c>
      <c r="F113" s="34"/>
      <c r="G113" s="31">
        <f t="shared" si="2"/>
        <v>160</v>
      </c>
      <c r="H113" s="72"/>
      <c r="I113" s="79" t="s">
        <v>448</v>
      </c>
      <c r="J113" s="79"/>
      <c r="K113" s="42"/>
    </row>
    <row r="114" spans="1:11">
      <c r="A114" s="35" t="s">
        <v>375</v>
      </c>
      <c r="B114" s="34" t="s">
        <v>191</v>
      </c>
      <c r="C114" s="34">
        <v>60</v>
      </c>
      <c r="D114" s="34"/>
      <c r="E114" s="34"/>
      <c r="F114" s="34"/>
      <c r="G114" s="31">
        <f t="shared" si="2"/>
        <v>60</v>
      </c>
      <c r="H114" s="72"/>
      <c r="I114" s="79" t="s">
        <v>452</v>
      </c>
      <c r="J114" s="79"/>
      <c r="K114" s="42"/>
    </row>
    <row r="115" spans="1:11">
      <c r="A115" s="35" t="s">
        <v>412</v>
      </c>
      <c r="B115" s="34" t="s">
        <v>191</v>
      </c>
      <c r="C115" s="34"/>
      <c r="D115" s="34"/>
      <c r="E115" s="34"/>
      <c r="F115" s="34">
        <v>60</v>
      </c>
      <c r="G115" s="31">
        <v>60</v>
      </c>
      <c r="H115" s="72"/>
      <c r="I115" s="79" t="s">
        <v>422</v>
      </c>
      <c r="J115" s="79"/>
      <c r="K115" s="42"/>
    </row>
    <row r="116" spans="1:11">
      <c r="A116" s="35" t="s">
        <v>376</v>
      </c>
      <c r="B116" s="34" t="s">
        <v>191</v>
      </c>
      <c r="C116" s="34">
        <v>50</v>
      </c>
      <c r="D116" s="34"/>
      <c r="E116" s="34"/>
      <c r="F116" s="34"/>
      <c r="G116" s="31">
        <f t="shared" si="2"/>
        <v>50</v>
      </c>
      <c r="H116" s="72"/>
      <c r="I116" s="79" t="s">
        <v>448</v>
      </c>
      <c r="J116" s="79"/>
      <c r="K116" s="42"/>
    </row>
    <row r="117" spans="1:11">
      <c r="A117" s="35" t="s">
        <v>196</v>
      </c>
      <c r="B117" s="34" t="s">
        <v>191</v>
      </c>
      <c r="C117" s="34">
        <v>40</v>
      </c>
      <c r="D117" s="34">
        <v>70</v>
      </c>
      <c r="E117" s="34">
        <v>80</v>
      </c>
      <c r="F117" s="34">
        <v>50</v>
      </c>
      <c r="G117" s="31">
        <v>290</v>
      </c>
      <c r="H117" s="72">
        <v>50</v>
      </c>
      <c r="I117" s="79" t="s">
        <v>453</v>
      </c>
      <c r="J117" s="79"/>
      <c r="K117" s="42"/>
    </row>
    <row r="118" spans="1:11">
      <c r="A118" s="35" t="s">
        <v>58</v>
      </c>
      <c r="B118" s="34" t="s">
        <v>191</v>
      </c>
      <c r="C118" s="34">
        <v>80</v>
      </c>
      <c r="D118" s="34">
        <v>80</v>
      </c>
      <c r="E118" s="34">
        <v>100</v>
      </c>
      <c r="F118" s="34">
        <v>80</v>
      </c>
      <c r="G118" s="31">
        <v>390</v>
      </c>
      <c r="H118" s="72">
        <v>50</v>
      </c>
      <c r="I118" s="79" t="s">
        <v>422</v>
      </c>
      <c r="J118" s="79">
        <v>1</v>
      </c>
      <c r="K118" s="42"/>
    </row>
    <row r="119" spans="1:11">
      <c r="A119" s="36" t="s">
        <v>59</v>
      </c>
      <c r="B119" s="31" t="s">
        <v>191</v>
      </c>
      <c r="C119" s="31" t="s">
        <v>478</v>
      </c>
      <c r="D119" s="31" t="s">
        <v>479</v>
      </c>
      <c r="E119" s="31" t="s">
        <v>480</v>
      </c>
      <c r="F119" s="31">
        <v>90</v>
      </c>
      <c r="G119" s="31">
        <v>329</v>
      </c>
      <c r="H119" s="70">
        <v>50</v>
      </c>
      <c r="I119" s="79" t="s">
        <v>422</v>
      </c>
      <c r="J119" s="79">
        <v>3</v>
      </c>
      <c r="K119" s="42"/>
    </row>
    <row r="120" spans="1:11">
      <c r="A120" s="36" t="s">
        <v>57</v>
      </c>
      <c r="B120" s="31" t="s">
        <v>191</v>
      </c>
      <c r="C120" s="31" t="s">
        <v>481</v>
      </c>
      <c r="D120" s="31" t="s">
        <v>482</v>
      </c>
      <c r="E120" s="31" t="s">
        <v>483</v>
      </c>
      <c r="F120" s="31">
        <v>70</v>
      </c>
      <c r="G120" s="31">
        <v>295</v>
      </c>
      <c r="H120" s="70">
        <v>50</v>
      </c>
      <c r="I120" s="79" t="s">
        <v>422</v>
      </c>
      <c r="J120" s="79"/>
      <c r="K120" s="42"/>
    </row>
    <row r="121" spans="1:11">
      <c r="A121" s="31" t="s">
        <v>195</v>
      </c>
      <c r="B121" s="31" t="s">
        <v>191</v>
      </c>
      <c r="C121" s="31"/>
      <c r="D121" s="31">
        <v>90</v>
      </c>
      <c r="E121" s="31"/>
      <c r="F121" s="31"/>
      <c r="G121" s="31">
        <f t="shared" si="2"/>
        <v>90</v>
      </c>
      <c r="H121" s="70"/>
      <c r="I121" s="79" t="s">
        <v>422</v>
      </c>
      <c r="J121" s="79"/>
      <c r="K121" s="42"/>
    </row>
    <row r="122" spans="1:11">
      <c r="A122" s="12"/>
      <c r="B122" s="12"/>
      <c r="C122" s="12"/>
      <c r="D122" s="12"/>
      <c r="E122" s="12"/>
      <c r="F122" s="12"/>
      <c r="G122" s="12">
        <f t="shared" si="2"/>
        <v>0</v>
      </c>
      <c r="H122" s="61"/>
      <c r="I122" s="12"/>
      <c r="J122" s="12"/>
      <c r="K122" s="42"/>
    </row>
    <row r="123" spans="1:11">
      <c r="A123" s="30" t="s">
        <v>66</v>
      </c>
      <c r="B123" s="30" t="s">
        <v>192</v>
      </c>
      <c r="C123" s="30"/>
      <c r="D123" s="30"/>
      <c r="E123" s="30">
        <v>90</v>
      </c>
      <c r="F123" s="30"/>
      <c r="G123" s="30">
        <f t="shared" si="2"/>
        <v>90</v>
      </c>
      <c r="H123" s="73"/>
      <c r="I123" s="80" t="s">
        <v>454</v>
      </c>
      <c r="J123" s="30"/>
      <c r="K123" s="42"/>
    </row>
    <row r="124" spans="1:11">
      <c r="A124" s="47" t="s">
        <v>346</v>
      </c>
      <c r="B124" s="30" t="s">
        <v>192</v>
      </c>
      <c r="C124" s="30">
        <v>100</v>
      </c>
      <c r="D124" s="30">
        <v>80</v>
      </c>
      <c r="E124" s="30"/>
      <c r="F124" s="30">
        <v>100</v>
      </c>
      <c r="G124" s="30">
        <f t="shared" si="2"/>
        <v>280</v>
      </c>
      <c r="H124" s="73"/>
      <c r="I124" s="30" t="s">
        <v>422</v>
      </c>
      <c r="J124" s="30">
        <v>1</v>
      </c>
      <c r="K124" s="42"/>
    </row>
    <row r="125" spans="1:11">
      <c r="A125" s="47" t="s">
        <v>64</v>
      </c>
      <c r="B125" s="30" t="s">
        <v>192</v>
      </c>
      <c r="C125" s="30">
        <v>90</v>
      </c>
      <c r="D125" s="30">
        <v>90</v>
      </c>
      <c r="E125" s="30"/>
      <c r="F125" s="30"/>
      <c r="G125" s="30" t="s">
        <v>474</v>
      </c>
      <c r="H125" s="73"/>
      <c r="I125" s="30" t="s">
        <v>419</v>
      </c>
      <c r="J125" s="30"/>
      <c r="K125" s="42"/>
    </row>
    <row r="126" spans="1:11">
      <c r="A126" s="47" t="s">
        <v>65</v>
      </c>
      <c r="B126" s="30" t="s">
        <v>192</v>
      </c>
      <c r="C126" s="30">
        <v>80</v>
      </c>
      <c r="D126" s="30">
        <v>100</v>
      </c>
      <c r="E126" s="30"/>
      <c r="F126" s="30"/>
      <c r="G126" s="30">
        <f t="shared" si="2"/>
        <v>180</v>
      </c>
      <c r="H126" s="73"/>
      <c r="I126" s="30" t="s">
        <v>419</v>
      </c>
      <c r="J126" s="30">
        <v>2</v>
      </c>
      <c r="K126" s="42"/>
    </row>
    <row r="127" spans="1:11">
      <c r="A127" s="47" t="s">
        <v>66</v>
      </c>
      <c r="B127" s="30" t="s">
        <v>192</v>
      </c>
      <c r="C127" s="30">
        <v>70</v>
      </c>
      <c r="D127" s="30">
        <v>100</v>
      </c>
      <c r="E127" s="30"/>
      <c r="F127" s="30"/>
      <c r="G127" s="30">
        <f t="shared" si="2"/>
        <v>170</v>
      </c>
      <c r="H127" s="73"/>
      <c r="I127" s="30" t="s">
        <v>454</v>
      </c>
      <c r="J127" s="30">
        <v>3</v>
      </c>
      <c r="K127" s="42"/>
    </row>
    <row r="128" spans="1:11">
      <c r="A128" s="48" t="s">
        <v>390</v>
      </c>
      <c r="B128" s="30" t="s">
        <v>192</v>
      </c>
      <c r="C128" s="30"/>
      <c r="D128" s="30">
        <v>70</v>
      </c>
      <c r="E128" s="30"/>
      <c r="F128" s="30"/>
      <c r="G128" s="30">
        <f t="shared" si="2"/>
        <v>70</v>
      </c>
      <c r="H128" s="73"/>
      <c r="I128" s="81" t="s">
        <v>469</v>
      </c>
      <c r="J128" s="30"/>
      <c r="K128" s="42"/>
    </row>
    <row r="129" spans="1:11">
      <c r="A129" s="49" t="s">
        <v>178</v>
      </c>
      <c r="B129" s="30" t="s">
        <v>192</v>
      </c>
      <c r="C129" s="30"/>
      <c r="D129" s="30"/>
      <c r="E129" s="30">
        <v>100</v>
      </c>
      <c r="F129" s="30"/>
      <c r="G129" s="30">
        <f t="shared" si="2"/>
        <v>100</v>
      </c>
      <c r="H129" s="73"/>
      <c r="I129" s="30" t="s">
        <v>464</v>
      </c>
      <c r="J129" s="30"/>
      <c r="K129" s="42"/>
    </row>
    <row r="130" spans="1:11">
      <c r="A130" s="12"/>
      <c r="B130" s="12"/>
      <c r="C130" s="12"/>
      <c r="D130" s="12"/>
      <c r="E130" s="12"/>
      <c r="F130" s="12"/>
      <c r="G130" s="12">
        <f t="shared" si="2"/>
        <v>0</v>
      </c>
      <c r="H130" s="61"/>
      <c r="I130" s="12"/>
      <c r="J130" s="12"/>
      <c r="K130" s="42"/>
    </row>
    <row r="131" spans="1:11">
      <c r="A131" s="16" t="s">
        <v>347</v>
      </c>
      <c r="B131" s="16" t="s">
        <v>348</v>
      </c>
      <c r="C131" s="16">
        <v>80</v>
      </c>
      <c r="D131" s="16">
        <v>70</v>
      </c>
      <c r="E131" s="16">
        <v>70</v>
      </c>
      <c r="F131" s="16"/>
      <c r="G131" s="16">
        <f t="shared" si="2"/>
        <v>220</v>
      </c>
      <c r="H131" s="74"/>
      <c r="I131" s="16" t="s">
        <v>455</v>
      </c>
      <c r="J131" s="16">
        <v>3</v>
      </c>
      <c r="K131" s="42"/>
    </row>
    <row r="132" spans="1:11">
      <c r="A132" s="16" t="s">
        <v>211</v>
      </c>
      <c r="B132" s="16" t="s">
        <v>348</v>
      </c>
      <c r="C132" s="16">
        <v>100</v>
      </c>
      <c r="D132" s="16">
        <v>100</v>
      </c>
      <c r="E132" s="16">
        <v>100</v>
      </c>
      <c r="F132" s="16">
        <v>100</v>
      </c>
      <c r="G132" s="16">
        <v>450</v>
      </c>
      <c r="H132" s="74">
        <v>50</v>
      </c>
      <c r="I132" s="16" t="s">
        <v>422</v>
      </c>
      <c r="J132" s="16">
        <v>1</v>
      </c>
      <c r="K132" s="42"/>
    </row>
    <row r="133" spans="1:11">
      <c r="A133" s="16" t="s">
        <v>377</v>
      </c>
      <c r="B133" s="16" t="s">
        <v>348</v>
      </c>
      <c r="C133" s="16">
        <v>90</v>
      </c>
      <c r="D133" s="16">
        <v>90</v>
      </c>
      <c r="E133" s="16">
        <v>90</v>
      </c>
      <c r="F133" s="16"/>
      <c r="G133" s="16">
        <f t="shared" si="2"/>
        <v>270</v>
      </c>
      <c r="H133" s="74"/>
      <c r="I133" s="16" t="s">
        <v>448</v>
      </c>
      <c r="J133" s="16">
        <v>2</v>
      </c>
      <c r="K133" s="42"/>
    </row>
    <row r="134" spans="1:11">
      <c r="A134" s="16" t="s">
        <v>219</v>
      </c>
      <c r="B134" s="16" t="s">
        <v>348</v>
      </c>
      <c r="C134" s="16">
        <v>70</v>
      </c>
      <c r="D134" s="16"/>
      <c r="E134" s="16"/>
      <c r="F134" s="16"/>
      <c r="G134" s="16">
        <f t="shared" si="2"/>
        <v>70</v>
      </c>
      <c r="H134" s="74"/>
      <c r="I134" s="16" t="s">
        <v>447</v>
      </c>
      <c r="J134" s="16"/>
      <c r="K134" s="42"/>
    </row>
    <row r="135" spans="1:11">
      <c r="A135" s="16" t="s">
        <v>378</v>
      </c>
      <c r="B135" s="16" t="s">
        <v>348</v>
      </c>
      <c r="C135" s="16">
        <v>60</v>
      </c>
      <c r="D135" s="16">
        <v>80</v>
      </c>
      <c r="E135" s="16">
        <v>60</v>
      </c>
      <c r="F135" s="16"/>
      <c r="G135" s="16">
        <f t="shared" si="2"/>
        <v>200</v>
      </c>
      <c r="H135" s="74"/>
      <c r="I135" s="16" t="s">
        <v>455</v>
      </c>
      <c r="J135" s="16"/>
      <c r="K135" s="42"/>
    </row>
    <row r="136" spans="1:11">
      <c r="A136" s="16" t="s">
        <v>410</v>
      </c>
      <c r="B136" s="16" t="s">
        <v>348</v>
      </c>
      <c r="C136" s="16"/>
      <c r="D136" s="16"/>
      <c r="E136" s="16">
        <v>80</v>
      </c>
      <c r="F136" s="16"/>
      <c r="G136" s="16">
        <f t="shared" si="2"/>
        <v>80</v>
      </c>
      <c r="H136" s="74"/>
      <c r="I136" s="16" t="s">
        <v>457</v>
      </c>
      <c r="J136" s="16"/>
      <c r="K136" s="42"/>
    </row>
    <row r="137" spans="1:11">
      <c r="A137" s="12"/>
      <c r="B137" s="12"/>
      <c r="C137" s="12"/>
      <c r="D137" s="12"/>
      <c r="E137" s="12"/>
      <c r="F137" s="12"/>
      <c r="G137" s="12">
        <f t="shared" si="2"/>
        <v>0</v>
      </c>
      <c r="H137" s="61"/>
      <c r="I137" s="12"/>
      <c r="J137" s="12"/>
      <c r="K137" s="42"/>
    </row>
    <row r="138" spans="1:11">
      <c r="A138" s="37" t="s">
        <v>350</v>
      </c>
      <c r="B138" s="37" t="s">
        <v>349</v>
      </c>
      <c r="C138" s="37">
        <v>100</v>
      </c>
      <c r="D138" s="37">
        <v>100</v>
      </c>
      <c r="E138" s="37">
        <v>90</v>
      </c>
      <c r="F138" s="37"/>
      <c r="G138" s="37" t="s">
        <v>474</v>
      </c>
      <c r="H138" s="75"/>
      <c r="I138" s="37" t="s">
        <v>422</v>
      </c>
      <c r="J138" s="37"/>
      <c r="K138" s="42"/>
    </row>
    <row r="139" spans="1:11">
      <c r="A139" s="37" t="s">
        <v>354</v>
      </c>
      <c r="B139" s="37" t="s">
        <v>349</v>
      </c>
      <c r="C139" s="37">
        <v>70</v>
      </c>
      <c r="D139" s="37"/>
      <c r="E139" s="37"/>
      <c r="F139" s="37"/>
      <c r="G139" s="37">
        <f t="shared" si="2"/>
        <v>70</v>
      </c>
      <c r="H139" s="75"/>
      <c r="I139" s="37" t="s">
        <v>455</v>
      </c>
      <c r="J139" s="37"/>
      <c r="K139" s="42"/>
    </row>
    <row r="140" spans="1:11">
      <c r="A140" s="37" t="s">
        <v>355</v>
      </c>
      <c r="B140" s="37" t="s">
        <v>349</v>
      </c>
      <c r="C140" s="37">
        <v>50</v>
      </c>
      <c r="D140" s="37">
        <v>40</v>
      </c>
      <c r="E140" s="37"/>
      <c r="F140" s="37"/>
      <c r="G140" s="37">
        <f t="shared" si="2"/>
        <v>90</v>
      </c>
      <c r="H140" s="75"/>
      <c r="I140" s="37" t="s">
        <v>456</v>
      </c>
      <c r="J140" s="37"/>
      <c r="K140" s="42"/>
    </row>
    <row r="141" spans="1:11">
      <c r="A141" s="38" t="s">
        <v>380</v>
      </c>
      <c r="B141" s="37" t="s">
        <v>349</v>
      </c>
      <c r="C141" s="37"/>
      <c r="D141" s="37">
        <v>70</v>
      </c>
      <c r="E141" s="37">
        <v>70</v>
      </c>
      <c r="F141" s="37"/>
      <c r="G141" s="37">
        <f t="shared" si="2"/>
        <v>140</v>
      </c>
      <c r="H141" s="75"/>
      <c r="I141" s="37" t="s">
        <v>448</v>
      </c>
      <c r="J141" s="37">
        <v>3</v>
      </c>
      <c r="K141" s="42"/>
    </row>
    <row r="142" spans="1:11">
      <c r="A142" s="38" t="s">
        <v>227</v>
      </c>
      <c r="B142" s="37" t="s">
        <v>349</v>
      </c>
      <c r="C142" s="37"/>
      <c r="D142" s="37">
        <v>30</v>
      </c>
      <c r="E142" s="37"/>
      <c r="F142" s="37"/>
      <c r="G142" s="37">
        <f t="shared" si="2"/>
        <v>30</v>
      </c>
      <c r="H142" s="75"/>
      <c r="I142" s="37" t="s">
        <v>448</v>
      </c>
      <c r="J142" s="37"/>
      <c r="K142" s="42"/>
    </row>
    <row r="143" spans="1:11">
      <c r="A143" s="38" t="s">
        <v>409</v>
      </c>
      <c r="B143" s="37" t="s">
        <v>349</v>
      </c>
      <c r="C143" s="37"/>
      <c r="D143" s="37"/>
      <c r="E143" s="37">
        <v>60</v>
      </c>
      <c r="F143" s="37"/>
      <c r="G143" s="37">
        <f t="shared" si="2"/>
        <v>60</v>
      </c>
      <c r="H143" s="75"/>
      <c r="I143" s="37" t="s">
        <v>422</v>
      </c>
      <c r="J143" s="37"/>
      <c r="K143" s="42"/>
    </row>
    <row r="144" spans="1:11">
      <c r="A144" s="37" t="s">
        <v>59</v>
      </c>
      <c r="B144" s="37" t="s">
        <v>349</v>
      </c>
      <c r="C144" s="37">
        <v>80</v>
      </c>
      <c r="D144" s="37">
        <v>90</v>
      </c>
      <c r="E144" s="37">
        <v>100</v>
      </c>
      <c r="F144" s="37"/>
      <c r="G144" s="37" t="s">
        <v>474</v>
      </c>
      <c r="H144" s="75"/>
      <c r="I144" s="37" t="s">
        <v>445</v>
      </c>
      <c r="J144" s="37"/>
      <c r="K144" s="42"/>
    </row>
    <row r="145" spans="1:11">
      <c r="A145" s="38" t="s">
        <v>351</v>
      </c>
      <c r="B145" s="37" t="s">
        <v>349</v>
      </c>
      <c r="C145" s="37"/>
      <c r="D145" s="37">
        <v>60</v>
      </c>
      <c r="E145" s="37">
        <v>50</v>
      </c>
      <c r="F145" s="37">
        <v>100</v>
      </c>
      <c r="G145" s="37">
        <f t="shared" si="2"/>
        <v>210</v>
      </c>
      <c r="H145" s="75"/>
      <c r="I145" s="37" t="s">
        <v>422</v>
      </c>
      <c r="J145" s="37">
        <v>1</v>
      </c>
      <c r="K145" s="42"/>
    </row>
    <row r="146" spans="1:11">
      <c r="A146" s="38" t="s">
        <v>57</v>
      </c>
      <c r="B146" s="37" t="s">
        <v>349</v>
      </c>
      <c r="C146" s="37">
        <v>90</v>
      </c>
      <c r="D146" s="37">
        <v>80</v>
      </c>
      <c r="E146" s="37">
        <v>80</v>
      </c>
      <c r="F146" s="37"/>
      <c r="G146" s="37" t="s">
        <v>474</v>
      </c>
      <c r="H146" s="75"/>
      <c r="I146" s="37" t="s">
        <v>422</v>
      </c>
      <c r="J146" s="37"/>
      <c r="K146" s="42"/>
    </row>
    <row r="147" spans="1:11">
      <c r="A147" s="38" t="s">
        <v>206</v>
      </c>
      <c r="B147" s="37" t="s">
        <v>349</v>
      </c>
      <c r="C147" s="37">
        <v>60</v>
      </c>
      <c r="D147" s="37">
        <v>50</v>
      </c>
      <c r="E147" s="37"/>
      <c r="F147" s="37">
        <v>90</v>
      </c>
      <c r="G147" s="37">
        <f t="shared" ref="G147:G148" si="3">SUM(C147:F147)</f>
        <v>200</v>
      </c>
      <c r="H147" s="75"/>
      <c r="I147" s="37" t="s">
        <v>457</v>
      </c>
      <c r="J147" s="37">
        <v>2</v>
      </c>
      <c r="K147" s="42"/>
    </row>
    <row r="148" spans="1:11">
      <c r="A148" s="38" t="s">
        <v>352</v>
      </c>
      <c r="B148" s="37" t="s">
        <v>349</v>
      </c>
      <c r="C148" s="37"/>
      <c r="D148" s="37"/>
      <c r="E148" s="37">
        <v>40</v>
      </c>
      <c r="F148" s="37"/>
      <c r="G148" s="37">
        <f t="shared" si="3"/>
        <v>40</v>
      </c>
      <c r="H148" s="75"/>
      <c r="I148" s="91" t="s">
        <v>465</v>
      </c>
      <c r="J148" s="37"/>
      <c r="K148" s="42"/>
    </row>
    <row r="149" spans="1:1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92"/>
    </row>
  </sheetData>
  <pageMargins left="0.7" right="0.7" top="0.75" bottom="0.75" header="0.3" footer="0.3"/>
  <pageSetup paperSize="3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Brandon</vt:lpstr>
      <vt:lpstr>Grand Beach</vt:lpstr>
      <vt:lpstr>Sandilands</vt:lpstr>
      <vt:lpstr>points tally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Twila Cruickshank</cp:lastModifiedBy>
  <cp:lastPrinted>2015-06-11T14:21:57Z</cp:lastPrinted>
  <dcterms:created xsi:type="dcterms:W3CDTF">2015-05-20T13:54:40Z</dcterms:created>
  <dcterms:modified xsi:type="dcterms:W3CDTF">2016-11-18T18:45:31Z</dcterms:modified>
</cp:coreProperties>
</file>